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eal_Estate\MBPF\Financeiro\Planilhas de Fundamentos\"/>
    </mc:Choice>
  </mc:AlternateContent>
  <xr:revisionPtr revIDLastSave="0" documentId="13_ncr:1_{25161621-1295-47DD-B9DE-B0E4D76BDE7E}" xr6:coauthVersionLast="47" xr6:coauthVersionMax="47" xr10:uidLastSave="{00000000-0000-0000-0000-000000000000}"/>
  <bookViews>
    <workbookView xWindow="28680" yWindow="-120" windowWidth="29040" windowHeight="15990" tabRatio="895" xr2:uid="{80BA7125-41B1-4B0E-8315-11A6F1E0F29F}"/>
  </bookViews>
  <sheets>
    <sheet name="Capa" sheetId="1" r:id="rId1"/>
    <sheet name="Resultado do Fundo" sheetId="8" r:id="rId2"/>
    <sheet name="Renda Imobiliária - Ativos" sheetId="3" r:id="rId3"/>
    <sheet name="Fluxo de Caixa - Ativos" sheetId="4" r:id="rId4"/>
    <sheet name="Indicadores Operacionais" sheetId="5" r:id="rId5"/>
    <sheet name="Endividamento" sheetId="6" r:id="rId6"/>
    <sheet name="Glossário" sheetId="7" r:id="rId7"/>
  </sheets>
  <definedNames>
    <definedName name="_xlchart.v1.0" hidden="1">Capa!$F$90:$F$103</definedName>
    <definedName name="_xlchart.v1.1" hidden="1">Capa!$G$90:$G$103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319" i="5" l="1"/>
  <c r="BT319" i="5"/>
  <c r="BS319" i="5"/>
  <c r="BR319" i="5"/>
  <c r="BQ319" i="5"/>
  <c r="BP319" i="5"/>
  <c r="BO319" i="5"/>
  <c r="BN319" i="5"/>
  <c r="BM319" i="5"/>
  <c r="BL319" i="5"/>
  <c r="BK319" i="5"/>
  <c r="BJ319" i="5"/>
  <c r="BI319" i="5"/>
  <c r="BH319" i="5"/>
  <c r="BG319" i="5"/>
  <c r="BF319" i="5"/>
  <c r="BE319" i="5"/>
  <c r="BD319" i="5"/>
  <c r="BC319" i="5"/>
  <c r="BB319" i="5"/>
  <c r="AZ319" i="5"/>
  <c r="AY319" i="5"/>
  <c r="AX319" i="5"/>
  <c r="AW319" i="5"/>
  <c r="AV319" i="5"/>
  <c r="AU319" i="5"/>
  <c r="AT319" i="5"/>
  <c r="AS319" i="5"/>
  <c r="AR319" i="5"/>
  <c r="AQ319" i="5"/>
  <c r="AP319" i="5"/>
  <c r="AO319" i="5"/>
  <c r="AN319" i="5"/>
  <c r="AM319" i="5"/>
  <c r="AL319" i="5"/>
  <c r="AK319" i="5"/>
  <c r="AJ319" i="5"/>
  <c r="AI319" i="5"/>
  <c r="AH319" i="5"/>
  <c r="AG319" i="5"/>
  <c r="AF319" i="5"/>
  <c r="AE319" i="5"/>
  <c r="AD319" i="5"/>
  <c r="AC319" i="5"/>
  <c r="AB319" i="5"/>
  <c r="AA319" i="5"/>
  <c r="Z319" i="5"/>
  <c r="Y319" i="5"/>
  <c r="X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BA318" i="5"/>
  <c r="BU309" i="5"/>
  <c r="BU323" i="5" s="1"/>
  <c r="BT309" i="5"/>
  <c r="BT323" i="5" s="1"/>
  <c r="BS309" i="5"/>
  <c r="BS323" i="5" s="1"/>
  <c r="BR309" i="5"/>
  <c r="BR323" i="5" s="1"/>
  <c r="BQ309" i="5"/>
  <c r="BQ323" i="5" s="1"/>
  <c r="BP309" i="5"/>
  <c r="BP323" i="5" s="1"/>
  <c r="BO309" i="5"/>
  <c r="BO323" i="5" s="1"/>
  <c r="BN309" i="5"/>
  <c r="BN323" i="5" s="1"/>
  <c r="BM309" i="5"/>
  <c r="BM323" i="5" s="1"/>
  <c r="BL309" i="5"/>
  <c r="BL323" i="5" s="1"/>
  <c r="BK309" i="5"/>
  <c r="BK323" i="5" s="1"/>
  <c r="BJ309" i="5"/>
  <c r="BJ323" i="5" s="1"/>
  <c r="BI309" i="5"/>
  <c r="BI323" i="5" s="1"/>
  <c r="BH309" i="5"/>
  <c r="BH323" i="5" s="1"/>
  <c r="BG309" i="5"/>
  <c r="BG323" i="5" s="1"/>
  <c r="BF309" i="5"/>
  <c r="BF323" i="5" s="1"/>
  <c r="BE309" i="5"/>
  <c r="BE323" i="5" s="1"/>
  <c r="BD309" i="5"/>
  <c r="BD323" i="5" s="1"/>
  <c r="BC309" i="5"/>
  <c r="BC323" i="5" s="1"/>
  <c r="BB309" i="5"/>
  <c r="BB323" i="5" s="1"/>
  <c r="BA309" i="5"/>
  <c r="BA323" i="5" s="1"/>
  <c r="AZ309" i="5"/>
  <c r="AZ323" i="5" s="1"/>
  <c r="AY309" i="5"/>
  <c r="AY323" i="5" s="1"/>
  <c r="AX309" i="5"/>
  <c r="AX323" i="5" s="1"/>
  <c r="AW309" i="5"/>
  <c r="AW323" i="5" s="1"/>
  <c r="AV309" i="5"/>
  <c r="AV323" i="5" s="1"/>
  <c r="AU309" i="5"/>
  <c r="AU323" i="5" s="1"/>
  <c r="AT309" i="5"/>
  <c r="AT323" i="5" s="1"/>
  <c r="AS309" i="5"/>
  <c r="AS323" i="5" s="1"/>
  <c r="AR309" i="5"/>
  <c r="AR323" i="5" s="1"/>
  <c r="AQ309" i="5"/>
  <c r="AQ323" i="5" s="1"/>
  <c r="AP309" i="5"/>
  <c r="AP323" i="5" s="1"/>
  <c r="AO309" i="5"/>
  <c r="AO323" i="5" s="1"/>
  <c r="AN309" i="5"/>
  <c r="AN323" i="5" s="1"/>
  <c r="AM309" i="5"/>
  <c r="AM323" i="5" s="1"/>
  <c r="AL309" i="5"/>
  <c r="AL323" i="5" s="1"/>
  <c r="AK309" i="5"/>
  <c r="AK323" i="5" s="1"/>
  <c r="AJ309" i="5"/>
  <c r="AJ323" i="5" s="1"/>
  <c r="AI309" i="5"/>
  <c r="AI323" i="5" s="1"/>
  <c r="AH309" i="5"/>
  <c r="AH323" i="5" s="1"/>
  <c r="AG309" i="5"/>
  <c r="AG323" i="5" s="1"/>
  <c r="AF309" i="5"/>
  <c r="AF323" i="5" s="1"/>
  <c r="AE309" i="5"/>
  <c r="AE323" i="5" s="1"/>
  <c r="AD309" i="5"/>
  <c r="AD323" i="5" s="1"/>
  <c r="AC309" i="5"/>
  <c r="AC323" i="5" s="1"/>
  <c r="AB309" i="5"/>
  <c r="AB323" i="5" s="1"/>
  <c r="AA309" i="5"/>
  <c r="AA323" i="5" s="1"/>
  <c r="Z309" i="5"/>
  <c r="Z323" i="5" s="1"/>
  <c r="Y309" i="5"/>
  <c r="Y323" i="5" s="1"/>
  <c r="X309" i="5"/>
  <c r="X323" i="5" s="1"/>
  <c r="W309" i="5"/>
  <c r="W323" i="5" s="1"/>
  <c r="V309" i="5"/>
  <c r="V323" i="5" s="1"/>
  <c r="U309" i="5"/>
  <c r="U323" i="5" s="1"/>
  <c r="T309" i="5"/>
  <c r="T323" i="5" s="1"/>
  <c r="S309" i="5"/>
  <c r="S323" i="5" s="1"/>
  <c r="R309" i="5"/>
  <c r="R323" i="5" s="1"/>
  <c r="Q309" i="5"/>
  <c r="Q323" i="5" s="1"/>
  <c r="P309" i="5"/>
  <c r="P323" i="5" s="1"/>
  <c r="O309" i="5"/>
  <c r="O323" i="5" s="1"/>
  <c r="N309" i="5"/>
  <c r="N323" i="5" s="1"/>
  <c r="M309" i="5"/>
  <c r="M323" i="5" s="1"/>
  <c r="L309" i="5"/>
  <c r="L323" i="5" s="1"/>
  <c r="K309" i="5"/>
  <c r="K323" i="5" s="1"/>
  <c r="J309" i="5"/>
  <c r="J323" i="5" s="1"/>
  <c r="I309" i="5"/>
  <c r="I323" i="5" s="1"/>
  <c r="H309" i="5"/>
  <c r="H323" i="5" s="1"/>
  <c r="G309" i="5"/>
  <c r="G323" i="5" s="1"/>
  <c r="F309" i="5"/>
  <c r="F323" i="5" s="1"/>
  <c r="BU308" i="5"/>
  <c r="BT308" i="5"/>
  <c r="BS308" i="5"/>
  <c r="BR308" i="5"/>
  <c r="BQ308" i="5"/>
  <c r="BP308" i="5"/>
  <c r="BO308" i="5"/>
  <c r="BN308" i="5"/>
  <c r="BM308" i="5"/>
  <c r="BL308" i="5"/>
  <c r="BK308" i="5"/>
  <c r="BJ308" i="5"/>
  <c r="BI308" i="5"/>
  <c r="BH308" i="5"/>
  <c r="BG308" i="5"/>
  <c r="BF308" i="5"/>
  <c r="BE308" i="5"/>
  <c r="BD308" i="5"/>
  <c r="BC308" i="5"/>
  <c r="BB308" i="5"/>
  <c r="BA308" i="5"/>
  <c r="AZ308" i="5"/>
  <c r="AY308" i="5"/>
  <c r="AX308" i="5"/>
  <c r="AW308" i="5"/>
  <c r="AV308" i="5"/>
  <c r="AU308" i="5"/>
  <c r="AT308" i="5"/>
  <c r="AS308" i="5"/>
  <c r="AR308" i="5"/>
  <c r="AQ308" i="5"/>
  <c r="AP308" i="5"/>
  <c r="AO308" i="5"/>
  <c r="AN308" i="5"/>
  <c r="AM308" i="5"/>
  <c r="AL308" i="5"/>
  <c r="AK308" i="5"/>
  <c r="AJ308" i="5"/>
  <c r="AI308" i="5"/>
  <c r="AH308" i="5"/>
  <c r="AG308" i="5"/>
  <c r="AF308" i="5"/>
  <c r="AE308" i="5"/>
  <c r="AD308" i="5"/>
  <c r="AC308" i="5"/>
  <c r="AB308" i="5"/>
  <c r="AA308" i="5"/>
  <c r="Z308" i="5"/>
  <c r="Y308" i="5"/>
  <c r="X308" i="5"/>
  <c r="W308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BU288" i="5"/>
  <c r="BU322" i="5" s="1"/>
  <c r="BM288" i="5"/>
  <c r="BM322" i="5" s="1"/>
  <c r="BE288" i="5"/>
  <c r="BE322" i="5" s="1"/>
  <c r="AW288" i="5"/>
  <c r="AW322" i="5" s="1"/>
  <c r="AO288" i="5"/>
  <c r="AO322" i="5" s="1"/>
  <c r="AG288" i="5"/>
  <c r="AG322" i="5" s="1"/>
  <c r="Y288" i="5"/>
  <c r="Y322" i="5" s="1"/>
  <c r="Q288" i="5"/>
  <c r="Q322" i="5" s="1"/>
  <c r="I288" i="5"/>
  <c r="I322" i="5" s="1"/>
  <c r="BU248" i="5"/>
  <c r="BU320" i="5" s="1"/>
  <c r="BM248" i="5"/>
  <c r="BM320" i="5" s="1"/>
  <c r="BE248" i="5"/>
  <c r="BE320" i="5" s="1"/>
  <c r="AW248" i="5"/>
  <c r="AW320" i="5" s="1"/>
  <c r="AO248" i="5"/>
  <c r="AO320" i="5" s="1"/>
  <c r="AG248" i="5"/>
  <c r="AG320" i="5" s="1"/>
  <c r="Y248" i="5"/>
  <c r="Y320" i="5" s="1"/>
  <c r="Q248" i="5"/>
  <c r="Q320" i="5" s="1"/>
  <c r="I248" i="5"/>
  <c r="I320" i="5" s="1"/>
  <c r="BU228" i="5"/>
  <c r="BU318" i="5" s="1"/>
  <c r="BT228" i="5"/>
  <c r="BT318" i="5" s="1"/>
  <c r="BS228" i="5"/>
  <c r="BS318" i="5" s="1"/>
  <c r="BR228" i="5"/>
  <c r="BR318" i="5" s="1"/>
  <c r="BQ228" i="5"/>
  <c r="BP228" i="5"/>
  <c r="BP318" i="5" s="1"/>
  <c r="BO228" i="5"/>
  <c r="BO318" i="5" s="1"/>
  <c r="BN228" i="5"/>
  <c r="BN318" i="5" s="1"/>
  <c r="BM228" i="5"/>
  <c r="BM318" i="5" s="1"/>
  <c r="BL228" i="5"/>
  <c r="BL318" i="5" s="1"/>
  <c r="BK228" i="5"/>
  <c r="BK318" i="5" s="1"/>
  <c r="BJ228" i="5"/>
  <c r="BJ318" i="5" s="1"/>
  <c r="BI228" i="5"/>
  <c r="BH228" i="5"/>
  <c r="BH318" i="5" s="1"/>
  <c r="BG228" i="5"/>
  <c r="BG318" i="5" s="1"/>
  <c r="BF228" i="5"/>
  <c r="BF318" i="5" s="1"/>
  <c r="BE228" i="5"/>
  <c r="BE318" i="5" s="1"/>
  <c r="BD228" i="5"/>
  <c r="BD318" i="5" s="1"/>
  <c r="BC228" i="5"/>
  <c r="BC318" i="5" s="1"/>
  <c r="BB228" i="5"/>
  <c r="BB318" i="5" s="1"/>
  <c r="BA228" i="5"/>
  <c r="AZ228" i="5"/>
  <c r="AZ318" i="5" s="1"/>
  <c r="AY228" i="5"/>
  <c r="AY318" i="5" s="1"/>
  <c r="AX228" i="5"/>
  <c r="AX318" i="5" s="1"/>
  <c r="AW228" i="5"/>
  <c r="AW318" i="5" s="1"/>
  <c r="AV228" i="5"/>
  <c r="AV318" i="5" s="1"/>
  <c r="AU228" i="5"/>
  <c r="AU318" i="5" s="1"/>
  <c r="AT228" i="5"/>
  <c r="AT318" i="5" s="1"/>
  <c r="AS228" i="5"/>
  <c r="AR228" i="5"/>
  <c r="AR318" i="5" s="1"/>
  <c r="AQ228" i="5"/>
  <c r="AQ318" i="5" s="1"/>
  <c r="AP228" i="5"/>
  <c r="AP318" i="5" s="1"/>
  <c r="AO228" i="5"/>
  <c r="AO318" i="5" s="1"/>
  <c r="AN228" i="5"/>
  <c r="AN318" i="5" s="1"/>
  <c r="AM228" i="5"/>
  <c r="AM318" i="5" s="1"/>
  <c r="AL228" i="5"/>
  <c r="AL318" i="5" s="1"/>
  <c r="AK228" i="5"/>
  <c r="AJ228" i="5"/>
  <c r="AJ318" i="5" s="1"/>
  <c r="AI228" i="5"/>
  <c r="AI318" i="5" s="1"/>
  <c r="AH228" i="5"/>
  <c r="AH318" i="5" s="1"/>
  <c r="AG228" i="5"/>
  <c r="AG318" i="5" s="1"/>
  <c r="AF228" i="5"/>
  <c r="AF318" i="5" s="1"/>
  <c r="AE228" i="5"/>
  <c r="AE318" i="5" s="1"/>
  <c r="AD228" i="5"/>
  <c r="AD318" i="5" s="1"/>
  <c r="AC228" i="5"/>
  <c r="AB228" i="5"/>
  <c r="AB318" i="5" s="1"/>
  <c r="AA228" i="5"/>
  <c r="AA318" i="5" s="1"/>
  <c r="Z228" i="5"/>
  <c r="Z318" i="5" s="1"/>
  <c r="Y228" i="5"/>
  <c r="Y318" i="5" s="1"/>
  <c r="X228" i="5"/>
  <c r="X318" i="5" s="1"/>
  <c r="W228" i="5"/>
  <c r="W318" i="5" s="1"/>
  <c r="V228" i="5"/>
  <c r="V318" i="5" s="1"/>
  <c r="U228" i="5"/>
  <c r="T228" i="5"/>
  <c r="T318" i="5" s="1"/>
  <c r="S228" i="5"/>
  <c r="S318" i="5" s="1"/>
  <c r="R228" i="5"/>
  <c r="R318" i="5" s="1"/>
  <c r="Q228" i="5"/>
  <c r="Q318" i="5" s="1"/>
  <c r="P228" i="5"/>
  <c r="P318" i="5" s="1"/>
  <c r="O228" i="5"/>
  <c r="O318" i="5" s="1"/>
  <c r="N228" i="5"/>
  <c r="N318" i="5" s="1"/>
  <c r="M228" i="5"/>
  <c r="L228" i="5"/>
  <c r="L318" i="5" s="1"/>
  <c r="K228" i="5"/>
  <c r="K318" i="5" s="1"/>
  <c r="J228" i="5"/>
  <c r="J318" i="5" s="1"/>
  <c r="I228" i="5"/>
  <c r="I318" i="5" s="1"/>
  <c r="H228" i="5"/>
  <c r="H318" i="5" s="1"/>
  <c r="G228" i="5"/>
  <c r="G318" i="5" s="1"/>
  <c r="F228" i="5"/>
  <c r="F318" i="5" s="1"/>
  <c r="BU227" i="5"/>
  <c r="BT227" i="5"/>
  <c r="BS227" i="5"/>
  <c r="BR227" i="5"/>
  <c r="BQ227" i="5"/>
  <c r="BP227" i="5"/>
  <c r="BO227" i="5"/>
  <c r="BN227" i="5"/>
  <c r="BM227" i="5"/>
  <c r="BL227" i="5"/>
  <c r="BK227" i="5"/>
  <c r="BJ227" i="5"/>
  <c r="BI227" i="5"/>
  <c r="BH227" i="5"/>
  <c r="BG227" i="5"/>
  <c r="BF227" i="5"/>
  <c r="BE227" i="5"/>
  <c r="BD227" i="5"/>
  <c r="BC227" i="5"/>
  <c r="BB227" i="5"/>
  <c r="AZ227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BA212" i="5"/>
  <c r="BA319" i="5" s="1"/>
  <c r="BU204" i="5"/>
  <c r="BT204" i="5"/>
  <c r="BS204" i="5"/>
  <c r="BR204" i="5"/>
  <c r="BQ204" i="5"/>
  <c r="BP204" i="5"/>
  <c r="BO204" i="5"/>
  <c r="BN204" i="5"/>
  <c r="BU203" i="5"/>
  <c r="BT203" i="5"/>
  <c r="BS203" i="5"/>
  <c r="BR203" i="5"/>
  <c r="BQ203" i="5"/>
  <c r="BP203" i="5"/>
  <c r="BO203" i="5"/>
  <c r="BN203" i="5"/>
  <c r="BU202" i="5"/>
  <c r="BT202" i="5"/>
  <c r="BS202" i="5"/>
  <c r="BR202" i="5"/>
  <c r="BQ202" i="5"/>
  <c r="BP202" i="5"/>
  <c r="BO202" i="5"/>
  <c r="BN202" i="5"/>
  <c r="BU201" i="5"/>
  <c r="BT201" i="5"/>
  <c r="BS201" i="5"/>
  <c r="BR201" i="5"/>
  <c r="BQ201" i="5"/>
  <c r="BP201" i="5"/>
  <c r="BO201" i="5"/>
  <c r="BN201" i="5"/>
  <c r="BU200" i="5"/>
  <c r="BT200" i="5"/>
  <c r="BS200" i="5"/>
  <c r="BR200" i="5"/>
  <c r="BQ200" i="5"/>
  <c r="BP200" i="5"/>
  <c r="BO200" i="5"/>
  <c r="BN200" i="5"/>
  <c r="BM200" i="5"/>
  <c r="BU199" i="5"/>
  <c r="BT199" i="5"/>
  <c r="BS199" i="5"/>
  <c r="BR199" i="5"/>
  <c r="BQ199" i="5"/>
  <c r="BP199" i="5"/>
  <c r="BO199" i="5"/>
  <c r="BN199" i="5"/>
  <c r="BM199" i="5"/>
  <c r="BL199" i="5"/>
  <c r="BK199" i="5"/>
  <c r="BJ199" i="5"/>
  <c r="BI199" i="5"/>
  <c r="BH199" i="5"/>
  <c r="BG199" i="5"/>
  <c r="BF199" i="5"/>
  <c r="BE199" i="5"/>
  <c r="BD199" i="5"/>
  <c r="BC199" i="5"/>
  <c r="BB199" i="5"/>
  <c r="BA199" i="5"/>
  <c r="BU198" i="5"/>
  <c r="BT198" i="5"/>
  <c r="BS198" i="5"/>
  <c r="BR198" i="5"/>
  <c r="BQ198" i="5"/>
  <c r="BP198" i="5"/>
  <c r="BO198" i="5"/>
  <c r="BN198" i="5"/>
  <c r="BM198" i="5"/>
  <c r="BL198" i="5"/>
  <c r="BK198" i="5"/>
  <c r="BJ198" i="5"/>
  <c r="BI198" i="5"/>
  <c r="BH198" i="5"/>
  <c r="BG198" i="5"/>
  <c r="BF198" i="5"/>
  <c r="BE198" i="5"/>
  <c r="BD198" i="5"/>
  <c r="BC198" i="5"/>
  <c r="BB198" i="5"/>
  <c r="BA198" i="5"/>
  <c r="AZ198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BU197" i="5"/>
  <c r="BT197" i="5"/>
  <c r="BS197" i="5"/>
  <c r="BR197" i="5"/>
  <c r="BQ197" i="5"/>
  <c r="BP197" i="5"/>
  <c r="BO197" i="5"/>
  <c r="BN197" i="5"/>
  <c r="BM197" i="5"/>
  <c r="BL197" i="5"/>
  <c r="BK197" i="5"/>
  <c r="BJ197" i="5"/>
  <c r="BI197" i="5"/>
  <c r="BH197" i="5"/>
  <c r="BG197" i="5"/>
  <c r="BF197" i="5"/>
  <c r="BE197" i="5"/>
  <c r="BD197" i="5"/>
  <c r="BC197" i="5"/>
  <c r="BB197" i="5"/>
  <c r="BA197" i="5"/>
  <c r="AZ197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BU196" i="5"/>
  <c r="BT196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BU195" i="5"/>
  <c r="BT195" i="5"/>
  <c r="BS195" i="5"/>
  <c r="BR195" i="5"/>
  <c r="BQ195" i="5"/>
  <c r="BP195" i="5"/>
  <c r="BO195" i="5"/>
  <c r="BN195" i="5"/>
  <c r="BM195" i="5"/>
  <c r="BL195" i="5"/>
  <c r="BK195" i="5"/>
  <c r="BJ195" i="5"/>
  <c r="BI195" i="5"/>
  <c r="BH195" i="5"/>
  <c r="BG195" i="5"/>
  <c r="BF195" i="5"/>
  <c r="BE195" i="5"/>
  <c r="BD195" i="5"/>
  <c r="BC195" i="5"/>
  <c r="BB195" i="5"/>
  <c r="BA195" i="5"/>
  <c r="AZ195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BU194" i="5"/>
  <c r="BT194" i="5"/>
  <c r="BS194" i="5"/>
  <c r="BR194" i="5"/>
  <c r="BQ194" i="5"/>
  <c r="BP194" i="5"/>
  <c r="BO194" i="5"/>
  <c r="BN194" i="5"/>
  <c r="BM194" i="5"/>
  <c r="BL194" i="5"/>
  <c r="BK194" i="5"/>
  <c r="BJ194" i="5"/>
  <c r="BI194" i="5"/>
  <c r="BH194" i="5"/>
  <c r="BG194" i="5"/>
  <c r="BF194" i="5"/>
  <c r="BE194" i="5"/>
  <c r="BD194" i="5"/>
  <c r="BC194" i="5"/>
  <c r="BB194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BU193" i="5"/>
  <c r="BT193" i="5"/>
  <c r="BS193" i="5"/>
  <c r="BR193" i="5"/>
  <c r="BQ193" i="5"/>
  <c r="BP193" i="5"/>
  <c r="BO193" i="5"/>
  <c r="BN193" i="5"/>
  <c r="BM193" i="5"/>
  <c r="BL193" i="5"/>
  <c r="BK193" i="5"/>
  <c r="BJ193" i="5"/>
  <c r="BI193" i="5"/>
  <c r="BH193" i="5"/>
  <c r="BG193" i="5"/>
  <c r="BF193" i="5"/>
  <c r="BE193" i="5"/>
  <c r="BD193" i="5"/>
  <c r="BC193" i="5"/>
  <c r="BB193" i="5"/>
  <c r="BA193" i="5"/>
  <c r="AZ193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BU192" i="5"/>
  <c r="BT192" i="5"/>
  <c r="BS192" i="5"/>
  <c r="BR192" i="5"/>
  <c r="BQ192" i="5"/>
  <c r="BP192" i="5"/>
  <c r="BO192" i="5"/>
  <c r="BN192" i="5"/>
  <c r="BM192" i="5"/>
  <c r="BL192" i="5"/>
  <c r="BK192" i="5"/>
  <c r="BJ192" i="5"/>
  <c r="BI192" i="5"/>
  <c r="BH192" i="5"/>
  <c r="BG192" i="5"/>
  <c r="BF192" i="5"/>
  <c r="BE192" i="5"/>
  <c r="BD192" i="5"/>
  <c r="BC192" i="5"/>
  <c r="BB192" i="5"/>
  <c r="BA192" i="5"/>
  <c r="AZ192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BU191" i="5"/>
  <c r="BT191" i="5"/>
  <c r="BS191" i="5"/>
  <c r="BR191" i="5"/>
  <c r="BQ191" i="5"/>
  <c r="BP191" i="5"/>
  <c r="BO191" i="5"/>
  <c r="BN191" i="5"/>
  <c r="BM191" i="5"/>
  <c r="BL191" i="5"/>
  <c r="BK191" i="5"/>
  <c r="BJ191" i="5"/>
  <c r="BI191" i="5"/>
  <c r="BH191" i="5"/>
  <c r="BG191" i="5"/>
  <c r="BF191" i="5"/>
  <c r="BE191" i="5"/>
  <c r="BD191" i="5"/>
  <c r="BC191" i="5"/>
  <c r="BB191" i="5"/>
  <c r="BA191" i="5"/>
  <c r="AZ191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BU190" i="5"/>
  <c r="BT190" i="5"/>
  <c r="BS190" i="5"/>
  <c r="BR190" i="5"/>
  <c r="BQ190" i="5"/>
  <c r="BP190" i="5"/>
  <c r="BO190" i="5"/>
  <c r="BN190" i="5"/>
  <c r="BM190" i="5"/>
  <c r="BL190" i="5"/>
  <c r="BK190" i="5"/>
  <c r="BJ190" i="5"/>
  <c r="BI190" i="5"/>
  <c r="BH190" i="5"/>
  <c r="BG190" i="5"/>
  <c r="BF190" i="5"/>
  <c r="BE190" i="5"/>
  <c r="BD190" i="5"/>
  <c r="BC190" i="5"/>
  <c r="BB190" i="5"/>
  <c r="BA190" i="5"/>
  <c r="AZ190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BU184" i="5"/>
  <c r="BT184" i="5"/>
  <c r="BS184" i="5"/>
  <c r="BR184" i="5"/>
  <c r="BQ184" i="5"/>
  <c r="BP184" i="5"/>
  <c r="BO184" i="5"/>
  <c r="BN184" i="5"/>
  <c r="BU183" i="5"/>
  <c r="BT183" i="5"/>
  <c r="BS183" i="5"/>
  <c r="BR183" i="5"/>
  <c r="BQ183" i="5"/>
  <c r="BP183" i="5"/>
  <c r="BO183" i="5"/>
  <c r="BN183" i="5"/>
  <c r="BU182" i="5"/>
  <c r="BT182" i="5"/>
  <c r="BS182" i="5"/>
  <c r="BR182" i="5"/>
  <c r="BQ182" i="5"/>
  <c r="BP182" i="5"/>
  <c r="BO182" i="5"/>
  <c r="BN182" i="5"/>
  <c r="BU181" i="5"/>
  <c r="BT181" i="5"/>
  <c r="BS181" i="5"/>
  <c r="BR181" i="5"/>
  <c r="BQ181" i="5"/>
  <c r="BP181" i="5"/>
  <c r="BO181" i="5"/>
  <c r="BN181" i="5"/>
  <c r="BU180" i="5"/>
  <c r="BT180" i="5"/>
  <c r="BS180" i="5"/>
  <c r="BR180" i="5"/>
  <c r="BQ180" i="5"/>
  <c r="BP180" i="5"/>
  <c r="BO180" i="5"/>
  <c r="BN180" i="5"/>
  <c r="BM180" i="5"/>
  <c r="BU179" i="5"/>
  <c r="BT179" i="5"/>
  <c r="BS179" i="5"/>
  <c r="BR179" i="5"/>
  <c r="BQ179" i="5"/>
  <c r="BP179" i="5"/>
  <c r="BO179" i="5"/>
  <c r="BN179" i="5"/>
  <c r="BM179" i="5"/>
  <c r="BL179" i="5"/>
  <c r="BK179" i="5"/>
  <c r="BJ179" i="5"/>
  <c r="BI179" i="5"/>
  <c r="BH179" i="5"/>
  <c r="BG179" i="5"/>
  <c r="BF179" i="5"/>
  <c r="BE179" i="5"/>
  <c r="BD179" i="5"/>
  <c r="BC179" i="5"/>
  <c r="BB179" i="5"/>
  <c r="BA179" i="5"/>
  <c r="BU178" i="5"/>
  <c r="BT178" i="5"/>
  <c r="BS178" i="5"/>
  <c r="BR178" i="5"/>
  <c r="BQ178" i="5"/>
  <c r="BP178" i="5"/>
  <c r="BO178" i="5"/>
  <c r="BN178" i="5"/>
  <c r="BM178" i="5"/>
  <c r="BL178" i="5"/>
  <c r="BK178" i="5"/>
  <c r="BJ178" i="5"/>
  <c r="BI178" i="5"/>
  <c r="BH178" i="5"/>
  <c r="BG178" i="5"/>
  <c r="BF178" i="5"/>
  <c r="BE178" i="5"/>
  <c r="BD178" i="5"/>
  <c r="BC178" i="5"/>
  <c r="BB178" i="5"/>
  <c r="BA178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BU177" i="5"/>
  <c r="BT177" i="5"/>
  <c r="BS177" i="5"/>
  <c r="BR177" i="5"/>
  <c r="BQ177" i="5"/>
  <c r="BP177" i="5"/>
  <c r="BO177" i="5"/>
  <c r="BN177" i="5"/>
  <c r="BM177" i="5"/>
  <c r="BL177" i="5"/>
  <c r="BK177" i="5"/>
  <c r="BJ177" i="5"/>
  <c r="BI177" i="5"/>
  <c r="BH177" i="5"/>
  <c r="BG177" i="5"/>
  <c r="BF177" i="5"/>
  <c r="BE177" i="5"/>
  <c r="BD177" i="5"/>
  <c r="BC177" i="5"/>
  <c r="BB177" i="5"/>
  <c r="BA177" i="5"/>
  <c r="AZ177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BU176" i="5"/>
  <c r="BT176" i="5"/>
  <c r="BS176" i="5"/>
  <c r="BR176" i="5"/>
  <c r="BQ176" i="5"/>
  <c r="BP176" i="5"/>
  <c r="BO176" i="5"/>
  <c r="BN176" i="5"/>
  <c r="BM176" i="5"/>
  <c r="BL176" i="5"/>
  <c r="BK176" i="5"/>
  <c r="BJ176" i="5"/>
  <c r="BI176" i="5"/>
  <c r="BH176" i="5"/>
  <c r="BG176" i="5"/>
  <c r="BF176" i="5"/>
  <c r="BE176" i="5"/>
  <c r="BD176" i="5"/>
  <c r="BC176" i="5"/>
  <c r="BB176" i="5"/>
  <c r="BA176" i="5"/>
  <c r="AZ176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BU175" i="5"/>
  <c r="BT175" i="5"/>
  <c r="BS175" i="5"/>
  <c r="BR175" i="5"/>
  <c r="BQ175" i="5"/>
  <c r="BP175" i="5"/>
  <c r="BO175" i="5"/>
  <c r="BN175" i="5"/>
  <c r="BM175" i="5"/>
  <c r="BL175" i="5"/>
  <c r="BK175" i="5"/>
  <c r="BJ175" i="5"/>
  <c r="BI175" i="5"/>
  <c r="BH175" i="5"/>
  <c r="BG175" i="5"/>
  <c r="BF175" i="5"/>
  <c r="BE175" i="5"/>
  <c r="BD175" i="5"/>
  <c r="BC175" i="5"/>
  <c r="BB175" i="5"/>
  <c r="BA175" i="5"/>
  <c r="AZ175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BU174" i="5"/>
  <c r="BT174" i="5"/>
  <c r="BS174" i="5"/>
  <c r="BR174" i="5"/>
  <c r="BQ174" i="5"/>
  <c r="BP174" i="5"/>
  <c r="BO174" i="5"/>
  <c r="BN174" i="5"/>
  <c r="BM174" i="5"/>
  <c r="BL174" i="5"/>
  <c r="BK174" i="5"/>
  <c r="BJ174" i="5"/>
  <c r="BI174" i="5"/>
  <c r="BH174" i="5"/>
  <c r="BG174" i="5"/>
  <c r="BF174" i="5"/>
  <c r="BE174" i="5"/>
  <c r="BD174" i="5"/>
  <c r="BC174" i="5"/>
  <c r="BB174" i="5"/>
  <c r="BA174" i="5"/>
  <c r="AZ174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BU173" i="5"/>
  <c r="BT173" i="5"/>
  <c r="BS173" i="5"/>
  <c r="BR173" i="5"/>
  <c r="BQ173" i="5"/>
  <c r="BP173" i="5"/>
  <c r="BO173" i="5"/>
  <c r="BN173" i="5"/>
  <c r="BM173" i="5"/>
  <c r="BL173" i="5"/>
  <c r="BK173" i="5"/>
  <c r="BJ173" i="5"/>
  <c r="BI173" i="5"/>
  <c r="BH173" i="5"/>
  <c r="BG173" i="5"/>
  <c r="BF173" i="5"/>
  <c r="BE173" i="5"/>
  <c r="BD173" i="5"/>
  <c r="BC173" i="5"/>
  <c r="BB173" i="5"/>
  <c r="BA173" i="5"/>
  <c r="AZ173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BU172" i="5"/>
  <c r="BT172" i="5"/>
  <c r="BS172" i="5"/>
  <c r="BR172" i="5"/>
  <c r="BQ172" i="5"/>
  <c r="BP172" i="5"/>
  <c r="BO172" i="5"/>
  <c r="BN172" i="5"/>
  <c r="BM172" i="5"/>
  <c r="BL172" i="5"/>
  <c r="BK172" i="5"/>
  <c r="BJ172" i="5"/>
  <c r="BI172" i="5"/>
  <c r="BH172" i="5"/>
  <c r="BG172" i="5"/>
  <c r="BF172" i="5"/>
  <c r="BE172" i="5"/>
  <c r="BD172" i="5"/>
  <c r="BC172" i="5"/>
  <c r="BB172" i="5"/>
  <c r="BA172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BU171" i="5"/>
  <c r="BT171" i="5"/>
  <c r="BS171" i="5"/>
  <c r="BR171" i="5"/>
  <c r="BQ171" i="5"/>
  <c r="BP171" i="5"/>
  <c r="BO171" i="5"/>
  <c r="BN171" i="5"/>
  <c r="BN186" i="5" s="1"/>
  <c r="BM171" i="5"/>
  <c r="BL171" i="5"/>
  <c r="BK171" i="5"/>
  <c r="BJ171" i="5"/>
  <c r="BI171" i="5"/>
  <c r="BH171" i="5"/>
  <c r="BG171" i="5"/>
  <c r="BF171" i="5"/>
  <c r="BE171" i="5"/>
  <c r="BD171" i="5"/>
  <c r="BC171" i="5"/>
  <c r="BB171" i="5"/>
  <c r="BA171" i="5"/>
  <c r="AZ171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BU170" i="5"/>
  <c r="BT170" i="5"/>
  <c r="BS170" i="5"/>
  <c r="BR170" i="5"/>
  <c r="BQ170" i="5"/>
  <c r="BP170" i="5"/>
  <c r="BP186" i="5" s="1"/>
  <c r="BO170" i="5"/>
  <c r="BO186" i="5" s="1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BU166" i="5"/>
  <c r="BT166" i="5"/>
  <c r="BS166" i="5"/>
  <c r="BR166" i="5"/>
  <c r="BQ166" i="5"/>
  <c r="BP166" i="5"/>
  <c r="BO166" i="5"/>
  <c r="BN166" i="5"/>
  <c r="AY164" i="5"/>
  <c r="AN164" i="5"/>
  <c r="AD164" i="5"/>
  <c r="AD184" i="5" s="1"/>
  <c r="T164" i="5"/>
  <c r="K164" i="5"/>
  <c r="BJ163" i="5"/>
  <c r="BA163" i="5"/>
  <c r="AR163" i="5"/>
  <c r="AI163" i="5"/>
  <c r="Z163" i="5"/>
  <c r="Z183" i="5" s="1"/>
  <c r="P163" i="5"/>
  <c r="BF162" i="5"/>
  <c r="AW162" i="5"/>
  <c r="AN162" i="5"/>
  <c r="AE162" i="5"/>
  <c r="V162" i="5"/>
  <c r="V202" i="5" s="1"/>
  <c r="BK161" i="5"/>
  <c r="BB161" i="5"/>
  <c r="AS161" i="5"/>
  <c r="AJ161" i="5"/>
  <c r="AA161" i="5"/>
  <c r="S161" i="5"/>
  <c r="K161" i="5"/>
  <c r="AS159" i="5"/>
  <c r="AK159" i="5"/>
  <c r="AC159" i="5"/>
  <c r="U159" i="5"/>
  <c r="M159" i="5"/>
  <c r="BQ145" i="5"/>
  <c r="BI145" i="5"/>
  <c r="AS145" i="5"/>
  <c r="AK145" i="5"/>
  <c r="AC145" i="5"/>
  <c r="U145" i="5"/>
  <c r="M145" i="5"/>
  <c r="BU143" i="5"/>
  <c r="BT143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BU142" i="5"/>
  <c r="BT142" i="5"/>
  <c r="BS142" i="5"/>
  <c r="BR142" i="5"/>
  <c r="BQ142" i="5"/>
  <c r="BP142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BU141" i="5"/>
  <c r="BT141" i="5"/>
  <c r="BS141" i="5"/>
  <c r="BR141" i="5"/>
  <c r="BQ141" i="5"/>
  <c r="BP141" i="5"/>
  <c r="BO141" i="5"/>
  <c r="BN141" i="5"/>
  <c r="BM141" i="5"/>
  <c r="BL141" i="5"/>
  <c r="BK141" i="5"/>
  <c r="BJ141" i="5"/>
  <c r="BI141" i="5"/>
  <c r="BH141" i="5"/>
  <c r="BG141" i="5"/>
  <c r="BF141" i="5"/>
  <c r="BE141" i="5"/>
  <c r="BD141" i="5"/>
  <c r="BC141" i="5"/>
  <c r="BB141" i="5"/>
  <c r="BA141" i="5"/>
  <c r="AZ141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BU140" i="5"/>
  <c r="BT140" i="5"/>
  <c r="BS140" i="5"/>
  <c r="BR140" i="5"/>
  <c r="BQ140" i="5"/>
  <c r="BP140" i="5"/>
  <c r="BO140" i="5"/>
  <c r="BN140" i="5"/>
  <c r="BM140" i="5"/>
  <c r="BL140" i="5"/>
  <c r="BK140" i="5"/>
  <c r="BJ140" i="5"/>
  <c r="BI140" i="5"/>
  <c r="BH140" i="5"/>
  <c r="BG140" i="5"/>
  <c r="BF140" i="5"/>
  <c r="BE140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BU139" i="5"/>
  <c r="BT139" i="5"/>
  <c r="BS139" i="5"/>
  <c r="BR139" i="5"/>
  <c r="BQ139" i="5"/>
  <c r="BP139" i="5"/>
  <c r="BO139" i="5"/>
  <c r="BN139" i="5"/>
  <c r="BM139" i="5"/>
  <c r="BL139" i="5"/>
  <c r="BK139" i="5"/>
  <c r="BJ139" i="5"/>
  <c r="BI139" i="5"/>
  <c r="BH139" i="5"/>
  <c r="BG139" i="5"/>
  <c r="BF139" i="5"/>
  <c r="BE139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BU138" i="5"/>
  <c r="BT138" i="5"/>
  <c r="BS138" i="5"/>
  <c r="BR138" i="5"/>
  <c r="BQ138" i="5"/>
  <c r="BP138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BU137" i="5"/>
  <c r="BT137" i="5"/>
  <c r="BS137" i="5"/>
  <c r="BR137" i="5"/>
  <c r="BQ137" i="5"/>
  <c r="BP137" i="5"/>
  <c r="BO137" i="5"/>
  <c r="BN137" i="5"/>
  <c r="BM137" i="5"/>
  <c r="BL137" i="5"/>
  <c r="BK137" i="5"/>
  <c r="BJ137" i="5"/>
  <c r="BI137" i="5"/>
  <c r="BH137" i="5"/>
  <c r="BG137" i="5"/>
  <c r="BF137" i="5"/>
  <c r="BE137" i="5"/>
  <c r="BD137" i="5"/>
  <c r="BC137" i="5"/>
  <c r="BB137" i="5"/>
  <c r="BA137" i="5"/>
  <c r="AZ137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BU136" i="5"/>
  <c r="BT136" i="5"/>
  <c r="BS136" i="5"/>
  <c r="BR136" i="5"/>
  <c r="BQ136" i="5"/>
  <c r="BP136" i="5"/>
  <c r="BO136" i="5"/>
  <c r="BN136" i="5"/>
  <c r="BM136" i="5"/>
  <c r="BL136" i="5"/>
  <c r="BK136" i="5"/>
  <c r="BJ136" i="5"/>
  <c r="BI136" i="5"/>
  <c r="BH136" i="5"/>
  <c r="BG136" i="5"/>
  <c r="BF136" i="5"/>
  <c r="BE136" i="5"/>
  <c r="BD136" i="5"/>
  <c r="BC136" i="5"/>
  <c r="BB136" i="5"/>
  <c r="BA136" i="5"/>
  <c r="AZ136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BU135" i="5"/>
  <c r="BT135" i="5"/>
  <c r="BS135" i="5"/>
  <c r="BR135" i="5"/>
  <c r="BQ135" i="5"/>
  <c r="BP135" i="5"/>
  <c r="BO135" i="5"/>
  <c r="BN135" i="5"/>
  <c r="BM135" i="5"/>
  <c r="BL135" i="5"/>
  <c r="BK135" i="5"/>
  <c r="BJ135" i="5"/>
  <c r="BI135" i="5"/>
  <c r="BH135" i="5"/>
  <c r="BG135" i="5"/>
  <c r="BF135" i="5"/>
  <c r="BE135" i="5"/>
  <c r="BD135" i="5"/>
  <c r="BC135" i="5"/>
  <c r="BB135" i="5"/>
  <c r="BA135" i="5"/>
  <c r="AZ135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BU134" i="5"/>
  <c r="BT134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BU133" i="5"/>
  <c r="BT133" i="5"/>
  <c r="BS133" i="5"/>
  <c r="BR133" i="5"/>
  <c r="BQ133" i="5"/>
  <c r="BP133" i="5"/>
  <c r="BO133" i="5"/>
  <c r="BN133" i="5"/>
  <c r="BM133" i="5"/>
  <c r="BL133" i="5"/>
  <c r="BK133" i="5"/>
  <c r="BJ133" i="5"/>
  <c r="BI133" i="5"/>
  <c r="BH133" i="5"/>
  <c r="BG133" i="5"/>
  <c r="BF133" i="5"/>
  <c r="BE133" i="5"/>
  <c r="BD133" i="5"/>
  <c r="BC133" i="5"/>
  <c r="BB133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BU132" i="5"/>
  <c r="BT132" i="5"/>
  <c r="BS132" i="5"/>
  <c r="BR132" i="5"/>
  <c r="BQ132" i="5"/>
  <c r="BP132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BU131" i="5"/>
  <c r="BT131" i="5"/>
  <c r="BS131" i="5"/>
  <c r="BR131" i="5"/>
  <c r="BQ131" i="5"/>
  <c r="BP131" i="5"/>
  <c r="BO131" i="5"/>
  <c r="BN131" i="5"/>
  <c r="BM131" i="5"/>
  <c r="BL131" i="5"/>
  <c r="BK131" i="5"/>
  <c r="BJ131" i="5"/>
  <c r="BI131" i="5"/>
  <c r="BH131" i="5"/>
  <c r="BG131" i="5"/>
  <c r="BF131" i="5"/>
  <c r="BE131" i="5"/>
  <c r="BD131" i="5"/>
  <c r="BC131" i="5"/>
  <c r="BB131" i="5"/>
  <c r="BA131" i="5"/>
  <c r="AZ131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BU130" i="5"/>
  <c r="BT130" i="5"/>
  <c r="BS130" i="5"/>
  <c r="BR130" i="5"/>
  <c r="BQ130" i="5"/>
  <c r="BP130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BU129" i="5"/>
  <c r="BT129" i="5"/>
  <c r="BS129" i="5"/>
  <c r="BR129" i="5"/>
  <c r="BQ129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BU123" i="5"/>
  <c r="BT123" i="5"/>
  <c r="BS123" i="5"/>
  <c r="BR123" i="5"/>
  <c r="BQ123" i="5"/>
  <c r="BP123" i="5"/>
  <c r="BO123" i="5"/>
  <c r="BN123" i="5"/>
  <c r="BM123" i="5"/>
  <c r="BM164" i="5" s="1"/>
  <c r="BL123" i="5"/>
  <c r="BL164" i="5" s="1"/>
  <c r="BK123" i="5"/>
  <c r="BK164" i="5" s="1"/>
  <c r="BJ123" i="5"/>
  <c r="BJ164" i="5" s="1"/>
  <c r="BI123" i="5"/>
  <c r="BI164" i="5" s="1"/>
  <c r="BH123" i="5"/>
  <c r="BH164" i="5" s="1"/>
  <c r="BG123" i="5"/>
  <c r="BG164" i="5" s="1"/>
  <c r="BF123" i="5"/>
  <c r="BF164" i="5" s="1"/>
  <c r="BE123" i="5"/>
  <c r="BE164" i="5" s="1"/>
  <c r="BD123" i="5"/>
  <c r="BD164" i="5" s="1"/>
  <c r="BC123" i="5"/>
  <c r="BC164" i="5" s="1"/>
  <c r="BB123" i="5"/>
  <c r="BB164" i="5" s="1"/>
  <c r="BA123" i="5"/>
  <c r="BA164" i="5" s="1"/>
  <c r="AZ123" i="5"/>
  <c r="AZ164" i="5" s="1"/>
  <c r="AY123" i="5"/>
  <c r="AX123" i="5"/>
  <c r="AX164" i="5" s="1"/>
  <c r="AW123" i="5"/>
  <c r="AW164" i="5" s="1"/>
  <c r="AV123" i="5"/>
  <c r="AV164" i="5" s="1"/>
  <c r="AU123" i="5"/>
  <c r="AU164" i="5" s="1"/>
  <c r="AT123" i="5"/>
  <c r="AT164" i="5" s="1"/>
  <c r="AS123" i="5"/>
  <c r="AS164" i="5" s="1"/>
  <c r="AR123" i="5"/>
  <c r="AR164" i="5" s="1"/>
  <c r="AQ123" i="5"/>
  <c r="AQ164" i="5" s="1"/>
  <c r="AP123" i="5"/>
  <c r="AP164" i="5" s="1"/>
  <c r="AO123" i="5"/>
  <c r="AO164" i="5" s="1"/>
  <c r="AN123" i="5"/>
  <c r="AM123" i="5"/>
  <c r="AM164" i="5" s="1"/>
  <c r="AL123" i="5"/>
  <c r="AL164" i="5" s="1"/>
  <c r="AK123" i="5"/>
  <c r="AK164" i="5" s="1"/>
  <c r="AJ123" i="5"/>
  <c r="AJ164" i="5" s="1"/>
  <c r="AI123" i="5"/>
  <c r="AI164" i="5" s="1"/>
  <c r="AH123" i="5"/>
  <c r="AH164" i="5" s="1"/>
  <c r="AG123" i="5"/>
  <c r="AG164" i="5" s="1"/>
  <c r="AF123" i="5"/>
  <c r="AF164" i="5" s="1"/>
  <c r="AE123" i="5"/>
  <c r="AE164" i="5" s="1"/>
  <c r="AD123" i="5"/>
  <c r="AC123" i="5"/>
  <c r="AC164" i="5" s="1"/>
  <c r="AB123" i="5"/>
  <c r="AB164" i="5" s="1"/>
  <c r="AA123" i="5"/>
  <c r="AA164" i="5" s="1"/>
  <c r="Z123" i="5"/>
  <c r="Z164" i="5" s="1"/>
  <c r="Y123" i="5"/>
  <c r="Y164" i="5" s="1"/>
  <c r="X123" i="5"/>
  <c r="X164" i="5" s="1"/>
  <c r="W123" i="5"/>
  <c r="W164" i="5" s="1"/>
  <c r="V123" i="5"/>
  <c r="V164" i="5" s="1"/>
  <c r="U123" i="5"/>
  <c r="U164" i="5" s="1"/>
  <c r="T123" i="5"/>
  <c r="S123" i="5"/>
  <c r="S164" i="5" s="1"/>
  <c r="R123" i="5"/>
  <c r="R164" i="5" s="1"/>
  <c r="Q123" i="5"/>
  <c r="Q164" i="5" s="1"/>
  <c r="P123" i="5"/>
  <c r="P164" i="5" s="1"/>
  <c r="O123" i="5"/>
  <c r="O164" i="5" s="1"/>
  <c r="N123" i="5"/>
  <c r="N164" i="5" s="1"/>
  <c r="M123" i="5"/>
  <c r="M164" i="5" s="1"/>
  <c r="L123" i="5"/>
  <c r="L164" i="5" s="1"/>
  <c r="K123" i="5"/>
  <c r="J123" i="5"/>
  <c r="J164" i="5" s="1"/>
  <c r="I123" i="5"/>
  <c r="I164" i="5" s="1"/>
  <c r="H123" i="5"/>
  <c r="H164" i="5" s="1"/>
  <c r="G123" i="5"/>
  <c r="G164" i="5" s="1"/>
  <c r="F123" i="5"/>
  <c r="F164" i="5" s="1"/>
  <c r="BU122" i="5"/>
  <c r="BT122" i="5"/>
  <c r="BS122" i="5"/>
  <c r="BR122" i="5"/>
  <c r="BQ122" i="5"/>
  <c r="BP122" i="5"/>
  <c r="BO122" i="5"/>
  <c r="BN122" i="5"/>
  <c r="BM122" i="5"/>
  <c r="BM163" i="5" s="1"/>
  <c r="BL122" i="5"/>
  <c r="BL163" i="5" s="1"/>
  <c r="BK122" i="5"/>
  <c r="BK163" i="5" s="1"/>
  <c r="BJ122" i="5"/>
  <c r="BI122" i="5"/>
  <c r="BI163" i="5" s="1"/>
  <c r="BH122" i="5"/>
  <c r="BH163" i="5" s="1"/>
  <c r="BG122" i="5"/>
  <c r="BG163" i="5" s="1"/>
  <c r="BF122" i="5"/>
  <c r="BF163" i="5" s="1"/>
  <c r="BE122" i="5"/>
  <c r="BE163" i="5" s="1"/>
  <c r="BD122" i="5"/>
  <c r="BD163" i="5" s="1"/>
  <c r="BC122" i="5"/>
  <c r="BC163" i="5" s="1"/>
  <c r="BB122" i="5"/>
  <c r="BB163" i="5" s="1"/>
  <c r="BA122" i="5"/>
  <c r="AZ122" i="5"/>
  <c r="AZ163" i="5" s="1"/>
  <c r="AY122" i="5"/>
  <c r="AY163" i="5" s="1"/>
  <c r="AX122" i="5"/>
  <c r="AX163" i="5" s="1"/>
  <c r="AW122" i="5"/>
  <c r="AW163" i="5" s="1"/>
  <c r="AV122" i="5"/>
  <c r="AV163" i="5" s="1"/>
  <c r="AU122" i="5"/>
  <c r="AU163" i="5" s="1"/>
  <c r="AT122" i="5"/>
  <c r="AT163" i="5" s="1"/>
  <c r="AS122" i="5"/>
  <c r="AS163" i="5" s="1"/>
  <c r="AR122" i="5"/>
  <c r="AQ122" i="5"/>
  <c r="AQ163" i="5" s="1"/>
  <c r="AP122" i="5"/>
  <c r="AP163" i="5" s="1"/>
  <c r="AO122" i="5"/>
  <c r="AO163" i="5" s="1"/>
  <c r="AN122" i="5"/>
  <c r="AN163" i="5" s="1"/>
  <c r="AM122" i="5"/>
  <c r="AM163" i="5" s="1"/>
  <c r="AL122" i="5"/>
  <c r="AL163" i="5" s="1"/>
  <c r="AK122" i="5"/>
  <c r="AK163" i="5" s="1"/>
  <c r="AJ122" i="5"/>
  <c r="AJ163" i="5" s="1"/>
  <c r="AI122" i="5"/>
  <c r="AH122" i="5"/>
  <c r="AH163" i="5" s="1"/>
  <c r="AG122" i="5"/>
  <c r="AG163" i="5" s="1"/>
  <c r="AF122" i="5"/>
  <c r="AF163" i="5" s="1"/>
  <c r="AE122" i="5"/>
  <c r="AE163" i="5" s="1"/>
  <c r="AD122" i="5"/>
  <c r="AD163" i="5" s="1"/>
  <c r="AC122" i="5"/>
  <c r="AC163" i="5" s="1"/>
  <c r="AB122" i="5"/>
  <c r="AB163" i="5" s="1"/>
  <c r="AA122" i="5"/>
  <c r="AA163" i="5" s="1"/>
  <c r="Z122" i="5"/>
  <c r="Y122" i="5"/>
  <c r="Y163" i="5" s="1"/>
  <c r="X122" i="5"/>
  <c r="X163" i="5" s="1"/>
  <c r="W122" i="5"/>
  <c r="W163" i="5" s="1"/>
  <c r="V122" i="5"/>
  <c r="V163" i="5" s="1"/>
  <c r="U122" i="5"/>
  <c r="U163" i="5" s="1"/>
  <c r="T122" i="5"/>
  <c r="T163" i="5" s="1"/>
  <c r="S122" i="5"/>
  <c r="S163" i="5" s="1"/>
  <c r="R122" i="5"/>
  <c r="R163" i="5" s="1"/>
  <c r="Q122" i="5"/>
  <c r="Q163" i="5" s="1"/>
  <c r="P122" i="5"/>
  <c r="O122" i="5"/>
  <c r="O163" i="5" s="1"/>
  <c r="N122" i="5"/>
  <c r="N163" i="5" s="1"/>
  <c r="M122" i="5"/>
  <c r="M163" i="5" s="1"/>
  <c r="L122" i="5"/>
  <c r="L163" i="5" s="1"/>
  <c r="K122" i="5"/>
  <c r="K163" i="5" s="1"/>
  <c r="J122" i="5"/>
  <c r="J163" i="5" s="1"/>
  <c r="I122" i="5"/>
  <c r="I163" i="5" s="1"/>
  <c r="H122" i="5"/>
  <c r="H163" i="5" s="1"/>
  <c r="G122" i="5"/>
  <c r="G163" i="5" s="1"/>
  <c r="F122" i="5"/>
  <c r="F163" i="5" s="1"/>
  <c r="BU121" i="5"/>
  <c r="BT121" i="5"/>
  <c r="BS121" i="5"/>
  <c r="BR121" i="5"/>
  <c r="BQ121" i="5"/>
  <c r="BP121" i="5"/>
  <c r="BO121" i="5"/>
  <c r="BN121" i="5"/>
  <c r="BM121" i="5"/>
  <c r="BM162" i="5" s="1"/>
  <c r="BL121" i="5"/>
  <c r="BL162" i="5" s="1"/>
  <c r="BK121" i="5"/>
  <c r="BK162" i="5" s="1"/>
  <c r="BJ121" i="5"/>
  <c r="BJ162" i="5" s="1"/>
  <c r="BI121" i="5"/>
  <c r="BI162" i="5" s="1"/>
  <c r="BH121" i="5"/>
  <c r="BH162" i="5" s="1"/>
  <c r="BG121" i="5"/>
  <c r="BG162" i="5" s="1"/>
  <c r="BF121" i="5"/>
  <c r="BE121" i="5"/>
  <c r="BE162" i="5" s="1"/>
  <c r="BD121" i="5"/>
  <c r="BD162" i="5" s="1"/>
  <c r="BC121" i="5"/>
  <c r="BC162" i="5" s="1"/>
  <c r="BB121" i="5"/>
  <c r="BB162" i="5" s="1"/>
  <c r="BA121" i="5"/>
  <c r="BA162" i="5" s="1"/>
  <c r="AZ121" i="5"/>
  <c r="AZ162" i="5" s="1"/>
  <c r="AY121" i="5"/>
  <c r="AY162" i="5" s="1"/>
  <c r="AX121" i="5"/>
  <c r="AX162" i="5" s="1"/>
  <c r="AW121" i="5"/>
  <c r="AV121" i="5"/>
  <c r="AV162" i="5" s="1"/>
  <c r="AU121" i="5"/>
  <c r="AU162" i="5" s="1"/>
  <c r="AT121" i="5"/>
  <c r="AT162" i="5" s="1"/>
  <c r="AS121" i="5"/>
  <c r="AS162" i="5" s="1"/>
  <c r="AR121" i="5"/>
  <c r="AR162" i="5" s="1"/>
  <c r="AQ121" i="5"/>
  <c r="AQ162" i="5" s="1"/>
  <c r="AP121" i="5"/>
  <c r="AP162" i="5" s="1"/>
  <c r="AO121" i="5"/>
  <c r="AO162" i="5" s="1"/>
  <c r="AN121" i="5"/>
  <c r="AM121" i="5"/>
  <c r="AM162" i="5" s="1"/>
  <c r="AL121" i="5"/>
  <c r="AL162" i="5" s="1"/>
  <c r="AK121" i="5"/>
  <c r="AK162" i="5" s="1"/>
  <c r="AJ121" i="5"/>
  <c r="AJ162" i="5" s="1"/>
  <c r="AI121" i="5"/>
  <c r="AI162" i="5" s="1"/>
  <c r="AH121" i="5"/>
  <c r="AH162" i="5" s="1"/>
  <c r="AG121" i="5"/>
  <c r="AG162" i="5" s="1"/>
  <c r="AF121" i="5"/>
  <c r="AF162" i="5" s="1"/>
  <c r="AE121" i="5"/>
  <c r="AD121" i="5"/>
  <c r="AD162" i="5" s="1"/>
  <c r="AC121" i="5"/>
  <c r="AC162" i="5" s="1"/>
  <c r="AB121" i="5"/>
  <c r="AB162" i="5" s="1"/>
  <c r="AA121" i="5"/>
  <c r="AA162" i="5" s="1"/>
  <c r="Z121" i="5"/>
  <c r="Z162" i="5" s="1"/>
  <c r="Y121" i="5"/>
  <c r="Y162" i="5" s="1"/>
  <c r="X121" i="5"/>
  <c r="X162" i="5" s="1"/>
  <c r="W121" i="5"/>
  <c r="W162" i="5" s="1"/>
  <c r="V121" i="5"/>
  <c r="U121" i="5"/>
  <c r="U162" i="5" s="1"/>
  <c r="T121" i="5"/>
  <c r="T162" i="5" s="1"/>
  <c r="S121" i="5"/>
  <c r="S162" i="5" s="1"/>
  <c r="R121" i="5"/>
  <c r="R162" i="5" s="1"/>
  <c r="Q121" i="5"/>
  <c r="Q162" i="5" s="1"/>
  <c r="P121" i="5"/>
  <c r="P162" i="5" s="1"/>
  <c r="O121" i="5"/>
  <c r="O162" i="5" s="1"/>
  <c r="N121" i="5"/>
  <c r="N162" i="5" s="1"/>
  <c r="M121" i="5"/>
  <c r="M162" i="5" s="1"/>
  <c r="L121" i="5"/>
  <c r="L162" i="5" s="1"/>
  <c r="K121" i="5"/>
  <c r="K162" i="5" s="1"/>
  <c r="J121" i="5"/>
  <c r="J162" i="5" s="1"/>
  <c r="I121" i="5"/>
  <c r="I162" i="5" s="1"/>
  <c r="H121" i="5"/>
  <c r="H162" i="5" s="1"/>
  <c r="G121" i="5"/>
  <c r="G162" i="5" s="1"/>
  <c r="F121" i="5"/>
  <c r="F162" i="5" s="1"/>
  <c r="BU120" i="5"/>
  <c r="BT120" i="5"/>
  <c r="BS120" i="5"/>
  <c r="BR120" i="5"/>
  <c r="BQ120" i="5"/>
  <c r="BP120" i="5"/>
  <c r="BO120" i="5"/>
  <c r="BN120" i="5"/>
  <c r="BM120" i="5"/>
  <c r="BM161" i="5" s="1"/>
  <c r="BL120" i="5"/>
  <c r="BL161" i="5" s="1"/>
  <c r="BK120" i="5"/>
  <c r="BJ120" i="5"/>
  <c r="BJ161" i="5" s="1"/>
  <c r="BI120" i="5"/>
  <c r="BI161" i="5" s="1"/>
  <c r="BH120" i="5"/>
  <c r="BH161" i="5" s="1"/>
  <c r="BG120" i="5"/>
  <c r="BG161" i="5" s="1"/>
  <c r="BF120" i="5"/>
  <c r="BF161" i="5" s="1"/>
  <c r="BE120" i="5"/>
  <c r="BE161" i="5" s="1"/>
  <c r="BD120" i="5"/>
  <c r="BD161" i="5" s="1"/>
  <c r="BC120" i="5"/>
  <c r="BC161" i="5" s="1"/>
  <c r="BB120" i="5"/>
  <c r="BA120" i="5"/>
  <c r="BA161" i="5" s="1"/>
  <c r="AZ120" i="5"/>
  <c r="AZ161" i="5" s="1"/>
  <c r="AY120" i="5"/>
  <c r="AY161" i="5" s="1"/>
  <c r="AX120" i="5"/>
  <c r="AX161" i="5" s="1"/>
  <c r="AW120" i="5"/>
  <c r="AW161" i="5" s="1"/>
  <c r="AV120" i="5"/>
  <c r="AV161" i="5" s="1"/>
  <c r="AU120" i="5"/>
  <c r="AU161" i="5" s="1"/>
  <c r="AT120" i="5"/>
  <c r="AT161" i="5" s="1"/>
  <c r="AS120" i="5"/>
  <c r="AR120" i="5"/>
  <c r="AR161" i="5" s="1"/>
  <c r="AQ120" i="5"/>
  <c r="AQ161" i="5" s="1"/>
  <c r="AP120" i="5"/>
  <c r="AP161" i="5" s="1"/>
  <c r="AO120" i="5"/>
  <c r="AO161" i="5" s="1"/>
  <c r="AN120" i="5"/>
  <c r="AN161" i="5" s="1"/>
  <c r="AM120" i="5"/>
  <c r="AM161" i="5" s="1"/>
  <c r="AL120" i="5"/>
  <c r="AL161" i="5" s="1"/>
  <c r="AK120" i="5"/>
  <c r="AK161" i="5" s="1"/>
  <c r="AJ120" i="5"/>
  <c r="AI120" i="5"/>
  <c r="AI161" i="5" s="1"/>
  <c r="AH120" i="5"/>
  <c r="AH161" i="5" s="1"/>
  <c r="AG120" i="5"/>
  <c r="AG161" i="5" s="1"/>
  <c r="AF120" i="5"/>
  <c r="AF161" i="5" s="1"/>
  <c r="AE120" i="5"/>
  <c r="AE161" i="5" s="1"/>
  <c r="AD120" i="5"/>
  <c r="AD161" i="5" s="1"/>
  <c r="AC120" i="5"/>
  <c r="AC161" i="5" s="1"/>
  <c r="AB120" i="5"/>
  <c r="AB161" i="5" s="1"/>
  <c r="AA120" i="5"/>
  <c r="Z120" i="5"/>
  <c r="Z161" i="5" s="1"/>
  <c r="Y120" i="5"/>
  <c r="Y161" i="5" s="1"/>
  <c r="X120" i="5"/>
  <c r="X161" i="5" s="1"/>
  <c r="W120" i="5"/>
  <c r="W161" i="5" s="1"/>
  <c r="V120" i="5"/>
  <c r="V161" i="5" s="1"/>
  <c r="U120" i="5"/>
  <c r="U161" i="5" s="1"/>
  <c r="T120" i="5"/>
  <c r="T161" i="5" s="1"/>
  <c r="S120" i="5"/>
  <c r="R120" i="5"/>
  <c r="R161" i="5" s="1"/>
  <c r="Q120" i="5"/>
  <c r="Q161" i="5" s="1"/>
  <c r="P120" i="5"/>
  <c r="P161" i="5" s="1"/>
  <c r="O120" i="5"/>
  <c r="O161" i="5" s="1"/>
  <c r="N120" i="5"/>
  <c r="N161" i="5" s="1"/>
  <c r="M120" i="5"/>
  <c r="M161" i="5" s="1"/>
  <c r="L120" i="5"/>
  <c r="L161" i="5" s="1"/>
  <c r="K120" i="5"/>
  <c r="J120" i="5"/>
  <c r="J161" i="5" s="1"/>
  <c r="I120" i="5"/>
  <c r="I161" i="5" s="1"/>
  <c r="H120" i="5"/>
  <c r="H161" i="5" s="1"/>
  <c r="G120" i="5"/>
  <c r="G161" i="5" s="1"/>
  <c r="F120" i="5"/>
  <c r="F161" i="5" s="1"/>
  <c r="BU119" i="5"/>
  <c r="BT119" i="5"/>
  <c r="BS119" i="5"/>
  <c r="BR119" i="5"/>
  <c r="BQ119" i="5"/>
  <c r="BP119" i="5"/>
  <c r="BO119" i="5"/>
  <c r="BN119" i="5"/>
  <c r="BM119" i="5"/>
  <c r="BL119" i="5"/>
  <c r="BL160" i="5" s="1"/>
  <c r="BK119" i="5"/>
  <c r="BK160" i="5" s="1"/>
  <c r="BJ119" i="5"/>
  <c r="BJ160" i="5" s="1"/>
  <c r="BI119" i="5"/>
  <c r="BI160" i="5" s="1"/>
  <c r="BH119" i="5"/>
  <c r="BH160" i="5" s="1"/>
  <c r="BG119" i="5"/>
  <c r="BG160" i="5" s="1"/>
  <c r="BF119" i="5"/>
  <c r="BF160" i="5" s="1"/>
  <c r="BE119" i="5"/>
  <c r="BE160" i="5" s="1"/>
  <c r="BD119" i="5"/>
  <c r="BD160" i="5" s="1"/>
  <c r="BC119" i="5"/>
  <c r="BC160" i="5" s="1"/>
  <c r="BB119" i="5"/>
  <c r="BB160" i="5" s="1"/>
  <c r="BA119" i="5"/>
  <c r="BA160" i="5" s="1"/>
  <c r="AZ119" i="5"/>
  <c r="AZ160" i="5" s="1"/>
  <c r="AY119" i="5"/>
  <c r="AY160" i="5" s="1"/>
  <c r="AX119" i="5"/>
  <c r="AX160" i="5" s="1"/>
  <c r="AW119" i="5"/>
  <c r="AW160" i="5" s="1"/>
  <c r="AV119" i="5"/>
  <c r="AV160" i="5" s="1"/>
  <c r="AU119" i="5"/>
  <c r="AU160" i="5" s="1"/>
  <c r="AT119" i="5"/>
  <c r="AT160" i="5" s="1"/>
  <c r="AS119" i="5"/>
  <c r="AS160" i="5" s="1"/>
  <c r="AR119" i="5"/>
  <c r="AR160" i="5" s="1"/>
  <c r="AQ119" i="5"/>
  <c r="AQ160" i="5" s="1"/>
  <c r="AP119" i="5"/>
  <c r="AP160" i="5" s="1"/>
  <c r="AO119" i="5"/>
  <c r="AO160" i="5" s="1"/>
  <c r="AN119" i="5"/>
  <c r="AN160" i="5" s="1"/>
  <c r="AM119" i="5"/>
  <c r="AM160" i="5" s="1"/>
  <c r="AL119" i="5"/>
  <c r="AL160" i="5" s="1"/>
  <c r="AK119" i="5"/>
  <c r="AK160" i="5" s="1"/>
  <c r="AJ119" i="5"/>
  <c r="AJ160" i="5" s="1"/>
  <c r="AI119" i="5"/>
  <c r="AI160" i="5" s="1"/>
  <c r="AH119" i="5"/>
  <c r="AH160" i="5" s="1"/>
  <c r="AG119" i="5"/>
  <c r="AG160" i="5" s="1"/>
  <c r="AF119" i="5"/>
  <c r="AF160" i="5" s="1"/>
  <c r="AE119" i="5"/>
  <c r="AE160" i="5" s="1"/>
  <c r="AD119" i="5"/>
  <c r="AD160" i="5" s="1"/>
  <c r="AC119" i="5"/>
  <c r="AC160" i="5" s="1"/>
  <c r="AB119" i="5"/>
  <c r="AB160" i="5" s="1"/>
  <c r="AA119" i="5"/>
  <c r="AA160" i="5" s="1"/>
  <c r="Z119" i="5"/>
  <c r="Z160" i="5" s="1"/>
  <c r="Y119" i="5"/>
  <c r="Y160" i="5" s="1"/>
  <c r="X119" i="5"/>
  <c r="X160" i="5" s="1"/>
  <c r="W119" i="5"/>
  <c r="W160" i="5" s="1"/>
  <c r="V119" i="5"/>
  <c r="V160" i="5" s="1"/>
  <c r="U119" i="5"/>
  <c r="U160" i="5" s="1"/>
  <c r="T119" i="5"/>
  <c r="T160" i="5" s="1"/>
  <c r="S119" i="5"/>
  <c r="S160" i="5" s="1"/>
  <c r="R119" i="5"/>
  <c r="R160" i="5" s="1"/>
  <c r="Q119" i="5"/>
  <c r="Q160" i="5" s="1"/>
  <c r="P119" i="5"/>
  <c r="P160" i="5" s="1"/>
  <c r="O119" i="5"/>
  <c r="O160" i="5" s="1"/>
  <c r="N119" i="5"/>
  <c r="N160" i="5" s="1"/>
  <c r="M119" i="5"/>
  <c r="M160" i="5" s="1"/>
  <c r="L119" i="5"/>
  <c r="L160" i="5" s="1"/>
  <c r="K119" i="5"/>
  <c r="K160" i="5" s="1"/>
  <c r="J119" i="5"/>
  <c r="J160" i="5" s="1"/>
  <c r="I119" i="5"/>
  <c r="I160" i="5" s="1"/>
  <c r="H119" i="5"/>
  <c r="H160" i="5" s="1"/>
  <c r="G119" i="5"/>
  <c r="G160" i="5" s="1"/>
  <c r="F119" i="5"/>
  <c r="F160" i="5" s="1"/>
  <c r="BU118" i="5"/>
  <c r="BT118" i="5"/>
  <c r="BS118" i="5"/>
  <c r="BR118" i="5"/>
  <c r="BQ118" i="5"/>
  <c r="BP118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Z159" i="5" s="1"/>
  <c r="AY118" i="5"/>
  <c r="AY159" i="5" s="1"/>
  <c r="AX118" i="5"/>
  <c r="AX159" i="5" s="1"/>
  <c r="AW118" i="5"/>
  <c r="AW159" i="5" s="1"/>
  <c r="AV118" i="5"/>
  <c r="AV159" i="5" s="1"/>
  <c r="AU118" i="5"/>
  <c r="AU159" i="5" s="1"/>
  <c r="AT118" i="5"/>
  <c r="AT159" i="5" s="1"/>
  <c r="AS118" i="5"/>
  <c r="AR118" i="5"/>
  <c r="AR159" i="5" s="1"/>
  <c r="AQ118" i="5"/>
  <c r="AQ159" i="5" s="1"/>
  <c r="AP118" i="5"/>
  <c r="AP159" i="5" s="1"/>
  <c r="AO118" i="5"/>
  <c r="AO159" i="5" s="1"/>
  <c r="AN118" i="5"/>
  <c r="AN159" i="5" s="1"/>
  <c r="AM118" i="5"/>
  <c r="AM159" i="5" s="1"/>
  <c r="AL118" i="5"/>
  <c r="AL159" i="5" s="1"/>
  <c r="AK118" i="5"/>
  <c r="AJ118" i="5"/>
  <c r="AJ159" i="5" s="1"/>
  <c r="AI118" i="5"/>
  <c r="AI159" i="5" s="1"/>
  <c r="AH118" i="5"/>
  <c r="AH159" i="5" s="1"/>
  <c r="AG118" i="5"/>
  <c r="AG159" i="5" s="1"/>
  <c r="AF118" i="5"/>
  <c r="AF159" i="5" s="1"/>
  <c r="AE118" i="5"/>
  <c r="AE159" i="5" s="1"/>
  <c r="AD118" i="5"/>
  <c r="AD159" i="5" s="1"/>
  <c r="AC118" i="5"/>
  <c r="AB118" i="5"/>
  <c r="AB159" i="5" s="1"/>
  <c r="AA118" i="5"/>
  <c r="AA159" i="5" s="1"/>
  <c r="Z118" i="5"/>
  <c r="Z159" i="5" s="1"/>
  <c r="Y118" i="5"/>
  <c r="Y159" i="5" s="1"/>
  <c r="X118" i="5"/>
  <c r="X159" i="5" s="1"/>
  <c r="W118" i="5"/>
  <c r="W159" i="5" s="1"/>
  <c r="V118" i="5"/>
  <c r="V159" i="5" s="1"/>
  <c r="U118" i="5"/>
  <c r="T118" i="5"/>
  <c r="T159" i="5" s="1"/>
  <c r="S118" i="5"/>
  <c r="S159" i="5" s="1"/>
  <c r="R118" i="5"/>
  <c r="R159" i="5" s="1"/>
  <c r="Q118" i="5"/>
  <c r="Q159" i="5" s="1"/>
  <c r="P118" i="5"/>
  <c r="P159" i="5" s="1"/>
  <c r="O118" i="5"/>
  <c r="O159" i="5" s="1"/>
  <c r="N118" i="5"/>
  <c r="N159" i="5" s="1"/>
  <c r="M118" i="5"/>
  <c r="L118" i="5"/>
  <c r="L159" i="5" s="1"/>
  <c r="K118" i="5"/>
  <c r="K159" i="5" s="1"/>
  <c r="J118" i="5"/>
  <c r="J159" i="5" s="1"/>
  <c r="I118" i="5"/>
  <c r="I159" i="5" s="1"/>
  <c r="H118" i="5"/>
  <c r="H159" i="5" s="1"/>
  <c r="G118" i="5"/>
  <c r="G159" i="5" s="1"/>
  <c r="F118" i="5"/>
  <c r="F159" i="5" s="1"/>
  <c r="BU117" i="5"/>
  <c r="BT117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BU116" i="5"/>
  <c r="BT116" i="5"/>
  <c r="BS116" i="5"/>
  <c r="BR116" i="5"/>
  <c r="BQ116" i="5"/>
  <c r="BQ125" i="5" s="1"/>
  <c r="BP116" i="5"/>
  <c r="BO116" i="5"/>
  <c r="BN116" i="5"/>
  <c r="BM116" i="5"/>
  <c r="BL116" i="5"/>
  <c r="BK116" i="5"/>
  <c r="BJ116" i="5"/>
  <c r="BI116" i="5"/>
  <c r="BI125" i="5" s="1"/>
  <c r="BH116" i="5"/>
  <c r="BG116" i="5"/>
  <c r="BF116" i="5"/>
  <c r="BE116" i="5"/>
  <c r="BD116" i="5"/>
  <c r="BC116" i="5"/>
  <c r="BB116" i="5"/>
  <c r="BA116" i="5"/>
  <c r="BA125" i="5" s="1"/>
  <c r="AZ116" i="5"/>
  <c r="AY116" i="5"/>
  <c r="AX116" i="5"/>
  <c r="AW116" i="5"/>
  <c r="AV116" i="5"/>
  <c r="AU116" i="5"/>
  <c r="AT116" i="5"/>
  <c r="AS116" i="5"/>
  <c r="AS125" i="5" s="1"/>
  <c r="AR116" i="5"/>
  <c r="AQ116" i="5"/>
  <c r="AP116" i="5"/>
  <c r="AO116" i="5"/>
  <c r="AN116" i="5"/>
  <c r="AM116" i="5"/>
  <c r="AL116" i="5"/>
  <c r="AK116" i="5"/>
  <c r="AK125" i="5" s="1"/>
  <c r="AJ116" i="5"/>
  <c r="AI116" i="5"/>
  <c r="AH116" i="5"/>
  <c r="AG116" i="5"/>
  <c r="AF116" i="5"/>
  <c r="AE116" i="5"/>
  <c r="AD116" i="5"/>
  <c r="AC116" i="5"/>
  <c r="AC125" i="5" s="1"/>
  <c r="AB116" i="5"/>
  <c r="AA116" i="5"/>
  <c r="Z116" i="5"/>
  <c r="Y116" i="5"/>
  <c r="X116" i="5"/>
  <c r="W116" i="5"/>
  <c r="V116" i="5"/>
  <c r="U116" i="5"/>
  <c r="U125" i="5" s="1"/>
  <c r="T116" i="5"/>
  <c r="S116" i="5"/>
  <c r="R116" i="5"/>
  <c r="Q116" i="5"/>
  <c r="P116" i="5"/>
  <c r="O116" i="5"/>
  <c r="N116" i="5"/>
  <c r="M116" i="5"/>
  <c r="M125" i="5" s="1"/>
  <c r="L116" i="5"/>
  <c r="K116" i="5"/>
  <c r="J116" i="5"/>
  <c r="I116" i="5"/>
  <c r="H116" i="5"/>
  <c r="G116" i="5"/>
  <c r="F116" i="5"/>
  <c r="BU115" i="5"/>
  <c r="BT115" i="5"/>
  <c r="BS115" i="5"/>
  <c r="BR115" i="5"/>
  <c r="BQ115" i="5"/>
  <c r="BP115" i="5"/>
  <c r="BO115" i="5"/>
  <c r="BN115" i="5"/>
  <c r="BM115" i="5"/>
  <c r="BL115" i="5"/>
  <c r="BK115" i="5"/>
  <c r="BJ115" i="5"/>
  <c r="BI115" i="5"/>
  <c r="BH115" i="5"/>
  <c r="BG115" i="5"/>
  <c r="BF115" i="5"/>
  <c r="BE115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BU114" i="5"/>
  <c r="BT114" i="5"/>
  <c r="BS114" i="5"/>
  <c r="BR114" i="5"/>
  <c r="BQ114" i="5"/>
  <c r="BP114" i="5"/>
  <c r="BO114" i="5"/>
  <c r="BN114" i="5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BU113" i="5"/>
  <c r="BT113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BU112" i="5"/>
  <c r="BT112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BU111" i="5"/>
  <c r="BT111" i="5"/>
  <c r="BS111" i="5"/>
  <c r="BR111" i="5"/>
  <c r="BQ111" i="5"/>
  <c r="BP111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BU110" i="5"/>
  <c r="BT110" i="5"/>
  <c r="BS110" i="5"/>
  <c r="BR110" i="5"/>
  <c r="BQ110" i="5"/>
  <c r="BP110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BU109" i="5"/>
  <c r="BU125" i="5" s="1"/>
  <c r="BT109" i="5"/>
  <c r="BT125" i="5" s="1"/>
  <c r="BS109" i="5"/>
  <c r="BS125" i="5" s="1"/>
  <c r="BR109" i="5"/>
  <c r="BR125" i="5" s="1"/>
  <c r="BQ109" i="5"/>
  <c r="BP109" i="5"/>
  <c r="BP125" i="5" s="1"/>
  <c r="BO109" i="5"/>
  <c r="BO125" i="5" s="1"/>
  <c r="BN109" i="5"/>
  <c r="BN125" i="5" s="1"/>
  <c r="BM109" i="5"/>
  <c r="BM125" i="5" s="1"/>
  <c r="BL109" i="5"/>
  <c r="BL125" i="5" s="1"/>
  <c r="BK109" i="5"/>
  <c r="BK125" i="5" s="1"/>
  <c r="BJ109" i="5"/>
  <c r="BJ125" i="5" s="1"/>
  <c r="BI109" i="5"/>
  <c r="BH109" i="5"/>
  <c r="BH125" i="5" s="1"/>
  <c r="BG109" i="5"/>
  <c r="BG125" i="5" s="1"/>
  <c r="BF109" i="5"/>
  <c r="BF125" i="5" s="1"/>
  <c r="BE109" i="5"/>
  <c r="BE125" i="5" s="1"/>
  <c r="BD109" i="5"/>
  <c r="BD125" i="5" s="1"/>
  <c r="BC109" i="5"/>
  <c r="BC125" i="5" s="1"/>
  <c r="BB109" i="5"/>
  <c r="BB125" i="5" s="1"/>
  <c r="BA109" i="5"/>
  <c r="AZ109" i="5"/>
  <c r="AZ125" i="5" s="1"/>
  <c r="AY109" i="5"/>
  <c r="AY125" i="5" s="1"/>
  <c r="AX109" i="5"/>
  <c r="AX125" i="5" s="1"/>
  <c r="AW109" i="5"/>
  <c r="AW125" i="5" s="1"/>
  <c r="AV109" i="5"/>
  <c r="AV125" i="5" s="1"/>
  <c r="AU109" i="5"/>
  <c r="AU125" i="5" s="1"/>
  <c r="AT109" i="5"/>
  <c r="AT125" i="5" s="1"/>
  <c r="AS109" i="5"/>
  <c r="AR109" i="5"/>
  <c r="AR125" i="5" s="1"/>
  <c r="AQ109" i="5"/>
  <c r="AQ125" i="5" s="1"/>
  <c r="AP109" i="5"/>
  <c r="AP125" i="5" s="1"/>
  <c r="AO109" i="5"/>
  <c r="AO125" i="5" s="1"/>
  <c r="AN109" i="5"/>
  <c r="AN125" i="5" s="1"/>
  <c r="AM109" i="5"/>
  <c r="AM125" i="5" s="1"/>
  <c r="AL109" i="5"/>
  <c r="AL125" i="5" s="1"/>
  <c r="AK109" i="5"/>
  <c r="AJ109" i="5"/>
  <c r="AJ125" i="5" s="1"/>
  <c r="AI109" i="5"/>
  <c r="AI125" i="5" s="1"/>
  <c r="AH109" i="5"/>
  <c r="AH125" i="5" s="1"/>
  <c r="AG109" i="5"/>
  <c r="AG125" i="5" s="1"/>
  <c r="AF109" i="5"/>
  <c r="AF125" i="5" s="1"/>
  <c r="AE109" i="5"/>
  <c r="AE125" i="5" s="1"/>
  <c r="AD109" i="5"/>
  <c r="AD125" i="5" s="1"/>
  <c r="AC109" i="5"/>
  <c r="AB109" i="5"/>
  <c r="AB125" i="5" s="1"/>
  <c r="AA109" i="5"/>
  <c r="AA125" i="5" s="1"/>
  <c r="Z109" i="5"/>
  <c r="Z125" i="5" s="1"/>
  <c r="Y109" i="5"/>
  <c r="Y125" i="5" s="1"/>
  <c r="X109" i="5"/>
  <c r="X125" i="5" s="1"/>
  <c r="W109" i="5"/>
  <c r="W125" i="5" s="1"/>
  <c r="V109" i="5"/>
  <c r="V125" i="5" s="1"/>
  <c r="U109" i="5"/>
  <c r="T109" i="5"/>
  <c r="T125" i="5" s="1"/>
  <c r="S109" i="5"/>
  <c r="S125" i="5" s="1"/>
  <c r="R109" i="5"/>
  <c r="R125" i="5" s="1"/>
  <c r="Q109" i="5"/>
  <c r="Q125" i="5" s="1"/>
  <c r="P109" i="5"/>
  <c r="P125" i="5" s="1"/>
  <c r="O109" i="5"/>
  <c r="O125" i="5" s="1"/>
  <c r="N109" i="5"/>
  <c r="N125" i="5" s="1"/>
  <c r="M109" i="5"/>
  <c r="L109" i="5"/>
  <c r="L125" i="5" s="1"/>
  <c r="K109" i="5"/>
  <c r="K125" i="5" s="1"/>
  <c r="J109" i="5"/>
  <c r="J125" i="5" s="1"/>
  <c r="I109" i="5"/>
  <c r="I125" i="5" s="1"/>
  <c r="H109" i="5"/>
  <c r="H125" i="5" s="1"/>
  <c r="G109" i="5"/>
  <c r="G125" i="5" s="1"/>
  <c r="F109" i="5"/>
  <c r="F125" i="5" s="1"/>
  <c r="BU105" i="5"/>
  <c r="BU145" i="5" s="1"/>
  <c r="BT105" i="5"/>
  <c r="BT145" i="5" s="1"/>
  <c r="BS105" i="5"/>
  <c r="BS145" i="5" s="1"/>
  <c r="BR105" i="5"/>
  <c r="BR145" i="5" s="1"/>
  <c r="BQ105" i="5"/>
  <c r="BP105" i="5"/>
  <c r="BP145" i="5" s="1"/>
  <c r="BO105" i="5"/>
  <c r="BO145" i="5" s="1"/>
  <c r="BN105" i="5"/>
  <c r="BN145" i="5" s="1"/>
  <c r="BM105" i="5"/>
  <c r="BM145" i="5" s="1"/>
  <c r="BL105" i="5"/>
  <c r="BL145" i="5" s="1"/>
  <c r="BK105" i="5"/>
  <c r="BK145" i="5" s="1"/>
  <c r="BJ105" i="5"/>
  <c r="BJ145" i="5" s="1"/>
  <c r="BI105" i="5"/>
  <c r="BH105" i="5"/>
  <c r="BH145" i="5" s="1"/>
  <c r="BG105" i="5"/>
  <c r="BG145" i="5" s="1"/>
  <c r="BF105" i="5"/>
  <c r="BF145" i="5" s="1"/>
  <c r="BE105" i="5"/>
  <c r="BE145" i="5" s="1"/>
  <c r="BD105" i="5"/>
  <c r="BD145" i="5" s="1"/>
  <c r="BC105" i="5"/>
  <c r="BC145" i="5" s="1"/>
  <c r="BB105" i="5"/>
  <c r="BB145" i="5" s="1"/>
  <c r="BA105" i="5"/>
  <c r="AZ105" i="5"/>
  <c r="AY105" i="5"/>
  <c r="AY145" i="5" s="1"/>
  <c r="AX105" i="5"/>
  <c r="AX145" i="5" s="1"/>
  <c r="AW105" i="5"/>
  <c r="AW145" i="5" s="1"/>
  <c r="AV105" i="5"/>
  <c r="AV145" i="5" s="1"/>
  <c r="AU105" i="5"/>
  <c r="AU145" i="5" s="1"/>
  <c r="AT105" i="5"/>
  <c r="AT145" i="5" s="1"/>
  <c r="AS105" i="5"/>
  <c r="AR105" i="5"/>
  <c r="AR145" i="5" s="1"/>
  <c r="AQ105" i="5"/>
  <c r="AQ145" i="5" s="1"/>
  <c r="AP105" i="5"/>
  <c r="AP145" i="5" s="1"/>
  <c r="AO105" i="5"/>
  <c r="AO145" i="5" s="1"/>
  <c r="AN105" i="5"/>
  <c r="AN145" i="5" s="1"/>
  <c r="AM105" i="5"/>
  <c r="AM145" i="5" s="1"/>
  <c r="AL105" i="5"/>
  <c r="AL145" i="5" s="1"/>
  <c r="AK105" i="5"/>
  <c r="AJ105" i="5"/>
  <c r="AJ145" i="5" s="1"/>
  <c r="AI105" i="5"/>
  <c r="AI145" i="5" s="1"/>
  <c r="AH105" i="5"/>
  <c r="AH145" i="5" s="1"/>
  <c r="AG105" i="5"/>
  <c r="AG145" i="5" s="1"/>
  <c r="AF105" i="5"/>
  <c r="AF145" i="5" s="1"/>
  <c r="AE105" i="5"/>
  <c r="AE145" i="5" s="1"/>
  <c r="AD105" i="5"/>
  <c r="AD145" i="5" s="1"/>
  <c r="AC105" i="5"/>
  <c r="AB105" i="5"/>
  <c r="AB145" i="5" s="1"/>
  <c r="AA105" i="5"/>
  <c r="AA145" i="5" s="1"/>
  <c r="Z105" i="5"/>
  <c r="Z145" i="5" s="1"/>
  <c r="Y105" i="5"/>
  <c r="Y145" i="5" s="1"/>
  <c r="X105" i="5"/>
  <c r="X145" i="5" s="1"/>
  <c r="W105" i="5"/>
  <c r="W145" i="5" s="1"/>
  <c r="V105" i="5"/>
  <c r="V145" i="5" s="1"/>
  <c r="U105" i="5"/>
  <c r="T105" i="5"/>
  <c r="T145" i="5" s="1"/>
  <c r="S105" i="5"/>
  <c r="S145" i="5" s="1"/>
  <c r="R105" i="5"/>
  <c r="R145" i="5" s="1"/>
  <c r="Q105" i="5"/>
  <c r="Q145" i="5" s="1"/>
  <c r="P105" i="5"/>
  <c r="P145" i="5" s="1"/>
  <c r="O105" i="5"/>
  <c r="O145" i="5" s="1"/>
  <c r="N105" i="5"/>
  <c r="N145" i="5" s="1"/>
  <c r="M105" i="5"/>
  <c r="L105" i="5"/>
  <c r="L145" i="5" s="1"/>
  <c r="K105" i="5"/>
  <c r="K145" i="5" s="1"/>
  <c r="J105" i="5"/>
  <c r="J145" i="5" s="1"/>
  <c r="I105" i="5"/>
  <c r="I145" i="5" s="1"/>
  <c r="H105" i="5"/>
  <c r="H145" i="5" s="1"/>
  <c r="G105" i="5"/>
  <c r="G145" i="5" s="1"/>
  <c r="F105" i="5"/>
  <c r="F145" i="5" s="1"/>
  <c r="BU63" i="5"/>
  <c r="BT63" i="5"/>
  <c r="BS63" i="5"/>
  <c r="BR63" i="5"/>
  <c r="BQ63" i="5"/>
  <c r="BP63" i="5"/>
  <c r="BO63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BU61" i="5"/>
  <c r="BT61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BU60" i="5"/>
  <c r="BT60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BU58" i="5"/>
  <c r="BT58" i="5"/>
  <c r="BS58" i="5"/>
  <c r="BR58" i="5"/>
  <c r="BQ58" i="5"/>
  <c r="BP58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BU57" i="5"/>
  <c r="BT57" i="5"/>
  <c r="BS57" i="5"/>
  <c r="BR57" i="5"/>
  <c r="BQ57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BU56" i="5"/>
  <c r="BT56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BU55" i="5"/>
  <c r="BT55" i="5"/>
  <c r="BS55" i="5"/>
  <c r="BR55" i="5"/>
  <c r="BQ55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BU54" i="5"/>
  <c r="BT54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BU50" i="5"/>
  <c r="BT50" i="5"/>
  <c r="BS50" i="5"/>
  <c r="BR50" i="5"/>
  <c r="BQ50" i="5"/>
  <c r="BP50" i="5"/>
  <c r="BP65" i="5" s="1"/>
  <c r="BP312" i="5" s="1"/>
  <c r="BO50" i="5"/>
  <c r="BN50" i="5"/>
  <c r="BM50" i="5"/>
  <c r="BL50" i="5"/>
  <c r="BK50" i="5"/>
  <c r="BJ50" i="5"/>
  <c r="BI50" i="5"/>
  <c r="BH50" i="5"/>
  <c r="BH65" i="5" s="1"/>
  <c r="BH312" i="5" s="1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R65" i="5" s="1"/>
  <c r="AR312" i="5" s="1"/>
  <c r="AQ50" i="5"/>
  <c r="AP50" i="5"/>
  <c r="AO50" i="5"/>
  <c r="AN50" i="5"/>
  <c r="AM50" i="5"/>
  <c r="AL50" i="5"/>
  <c r="AK50" i="5"/>
  <c r="AJ50" i="5"/>
  <c r="AJ65" i="5" s="1"/>
  <c r="AJ312" i="5" s="1"/>
  <c r="AI50" i="5"/>
  <c r="AH50" i="5"/>
  <c r="AG50" i="5"/>
  <c r="AF50" i="5"/>
  <c r="AE50" i="5"/>
  <c r="AD50" i="5"/>
  <c r="AC50" i="5"/>
  <c r="AB50" i="5"/>
  <c r="AB65" i="5" s="1"/>
  <c r="AB312" i="5" s="1"/>
  <c r="AA50" i="5"/>
  <c r="Z50" i="5"/>
  <c r="Y50" i="5"/>
  <c r="X50" i="5"/>
  <c r="W50" i="5"/>
  <c r="V50" i="5"/>
  <c r="U50" i="5"/>
  <c r="T50" i="5"/>
  <c r="T65" i="5" s="1"/>
  <c r="T312" i="5" s="1"/>
  <c r="S50" i="5"/>
  <c r="R50" i="5"/>
  <c r="Q50" i="5"/>
  <c r="P50" i="5"/>
  <c r="O50" i="5"/>
  <c r="N50" i="5"/>
  <c r="M50" i="5"/>
  <c r="L50" i="5"/>
  <c r="L65" i="5" s="1"/>
  <c r="L312" i="5" s="1"/>
  <c r="K50" i="5"/>
  <c r="J50" i="5"/>
  <c r="I50" i="5"/>
  <c r="H50" i="5"/>
  <c r="G50" i="5"/>
  <c r="F50" i="5"/>
  <c r="BU49" i="5"/>
  <c r="BU65" i="5" s="1"/>
  <c r="BU312" i="5" s="1"/>
  <c r="BT49" i="5"/>
  <c r="BT85" i="5" s="1"/>
  <c r="BT313" i="5" s="1"/>
  <c r="BS49" i="5"/>
  <c r="BS85" i="5" s="1"/>
  <c r="BS313" i="5" s="1"/>
  <c r="BR49" i="5"/>
  <c r="BR85" i="5" s="1"/>
  <c r="BR313" i="5" s="1"/>
  <c r="BQ49" i="5"/>
  <c r="BQ85" i="5" s="1"/>
  <c r="BQ313" i="5" s="1"/>
  <c r="BP49" i="5"/>
  <c r="BP85" i="5" s="1"/>
  <c r="BP313" i="5" s="1"/>
  <c r="BO49" i="5"/>
  <c r="BO65" i="5" s="1"/>
  <c r="BO312" i="5" s="1"/>
  <c r="BN49" i="5"/>
  <c r="BN65" i="5" s="1"/>
  <c r="BN312" i="5" s="1"/>
  <c r="BM49" i="5"/>
  <c r="BM65" i="5" s="1"/>
  <c r="BM312" i="5" s="1"/>
  <c r="BL49" i="5"/>
  <c r="BL85" i="5" s="1"/>
  <c r="BL313" i="5" s="1"/>
  <c r="BK49" i="5"/>
  <c r="BK85" i="5" s="1"/>
  <c r="BK313" i="5" s="1"/>
  <c r="BJ49" i="5"/>
  <c r="BJ85" i="5" s="1"/>
  <c r="BJ313" i="5" s="1"/>
  <c r="BI49" i="5"/>
  <c r="BI85" i="5" s="1"/>
  <c r="BI313" i="5" s="1"/>
  <c r="BH49" i="5"/>
  <c r="BH85" i="5" s="1"/>
  <c r="BH313" i="5" s="1"/>
  <c r="BG49" i="5"/>
  <c r="BG65" i="5" s="1"/>
  <c r="BG312" i="5" s="1"/>
  <c r="BF49" i="5"/>
  <c r="BF65" i="5" s="1"/>
  <c r="BF312" i="5" s="1"/>
  <c r="BE49" i="5"/>
  <c r="BE65" i="5" s="1"/>
  <c r="BE312" i="5" s="1"/>
  <c r="BD49" i="5"/>
  <c r="BD65" i="5" s="1"/>
  <c r="BD312" i="5" s="1"/>
  <c r="BC49" i="5"/>
  <c r="BC85" i="5" s="1"/>
  <c r="BC313" i="5" s="1"/>
  <c r="BB49" i="5"/>
  <c r="BB85" i="5" s="1"/>
  <c r="BB313" i="5" s="1"/>
  <c r="BA49" i="5"/>
  <c r="AZ49" i="5"/>
  <c r="AY49" i="5"/>
  <c r="AY65" i="5" s="1"/>
  <c r="AY312" i="5" s="1"/>
  <c r="AX49" i="5"/>
  <c r="AX65" i="5" s="1"/>
  <c r="AX312" i="5" s="1"/>
  <c r="AW49" i="5"/>
  <c r="AW65" i="5" s="1"/>
  <c r="AW312" i="5" s="1"/>
  <c r="AV49" i="5"/>
  <c r="AV65" i="5" s="1"/>
  <c r="AV312" i="5" s="1"/>
  <c r="AU49" i="5"/>
  <c r="AU85" i="5" s="1"/>
  <c r="AU313" i="5" s="1"/>
  <c r="AT49" i="5"/>
  <c r="AT85" i="5" s="1"/>
  <c r="AT313" i="5" s="1"/>
  <c r="AS49" i="5"/>
  <c r="AS85" i="5" s="1"/>
  <c r="AS313" i="5" s="1"/>
  <c r="AR49" i="5"/>
  <c r="AR85" i="5" s="1"/>
  <c r="AR313" i="5" s="1"/>
  <c r="AQ49" i="5"/>
  <c r="AQ65" i="5" s="1"/>
  <c r="AQ312" i="5" s="1"/>
  <c r="AP49" i="5"/>
  <c r="AP65" i="5" s="1"/>
  <c r="AP312" i="5" s="1"/>
  <c r="AO49" i="5"/>
  <c r="AO65" i="5" s="1"/>
  <c r="AO312" i="5" s="1"/>
  <c r="AN49" i="5"/>
  <c r="AN65" i="5" s="1"/>
  <c r="AN312" i="5" s="1"/>
  <c r="AM49" i="5"/>
  <c r="AM85" i="5" s="1"/>
  <c r="AM313" i="5" s="1"/>
  <c r="AL49" i="5"/>
  <c r="AL85" i="5" s="1"/>
  <c r="AL313" i="5" s="1"/>
  <c r="AK49" i="5"/>
  <c r="AK85" i="5" s="1"/>
  <c r="AK313" i="5" s="1"/>
  <c r="AJ49" i="5"/>
  <c r="AJ85" i="5" s="1"/>
  <c r="AJ313" i="5" s="1"/>
  <c r="AI49" i="5"/>
  <c r="AI65" i="5" s="1"/>
  <c r="AI312" i="5" s="1"/>
  <c r="AH49" i="5"/>
  <c r="AH65" i="5" s="1"/>
  <c r="AH312" i="5" s="1"/>
  <c r="AG49" i="5"/>
  <c r="AG65" i="5" s="1"/>
  <c r="AG312" i="5" s="1"/>
  <c r="AF49" i="5"/>
  <c r="AF65" i="5" s="1"/>
  <c r="AF312" i="5" s="1"/>
  <c r="AE49" i="5"/>
  <c r="AE85" i="5" s="1"/>
  <c r="AE313" i="5" s="1"/>
  <c r="AD49" i="5"/>
  <c r="AD85" i="5" s="1"/>
  <c r="AD313" i="5" s="1"/>
  <c r="AC49" i="5"/>
  <c r="AC85" i="5" s="1"/>
  <c r="AC313" i="5" s="1"/>
  <c r="AB49" i="5"/>
  <c r="AB85" i="5" s="1"/>
  <c r="AB313" i="5" s="1"/>
  <c r="AA49" i="5"/>
  <c r="AA65" i="5" s="1"/>
  <c r="AA312" i="5" s="1"/>
  <c r="Z49" i="5"/>
  <c r="Z65" i="5" s="1"/>
  <c r="Z312" i="5" s="1"/>
  <c r="Y49" i="5"/>
  <c r="Y65" i="5" s="1"/>
  <c r="Y312" i="5" s="1"/>
  <c r="X49" i="5"/>
  <c r="X85" i="5" s="1"/>
  <c r="X313" i="5" s="1"/>
  <c r="W49" i="5"/>
  <c r="W85" i="5" s="1"/>
  <c r="W313" i="5" s="1"/>
  <c r="V49" i="5"/>
  <c r="V85" i="5" s="1"/>
  <c r="V313" i="5" s="1"/>
  <c r="U49" i="5"/>
  <c r="U85" i="5" s="1"/>
  <c r="U313" i="5" s="1"/>
  <c r="T49" i="5"/>
  <c r="T85" i="5" s="1"/>
  <c r="T313" i="5" s="1"/>
  <c r="S49" i="5"/>
  <c r="S65" i="5" s="1"/>
  <c r="S312" i="5" s="1"/>
  <c r="R49" i="5"/>
  <c r="R65" i="5" s="1"/>
  <c r="R312" i="5" s="1"/>
  <c r="Q49" i="5"/>
  <c r="Q65" i="5" s="1"/>
  <c r="Q312" i="5" s="1"/>
  <c r="P49" i="5"/>
  <c r="P85" i="5" s="1"/>
  <c r="P313" i="5" s="1"/>
  <c r="O49" i="5"/>
  <c r="O85" i="5" s="1"/>
  <c r="O313" i="5" s="1"/>
  <c r="N49" i="5"/>
  <c r="N85" i="5" s="1"/>
  <c r="N313" i="5" s="1"/>
  <c r="M49" i="5"/>
  <c r="M85" i="5" s="1"/>
  <c r="M313" i="5" s="1"/>
  <c r="L49" i="5"/>
  <c r="L85" i="5" s="1"/>
  <c r="L313" i="5" s="1"/>
  <c r="K49" i="5"/>
  <c r="K65" i="5" s="1"/>
  <c r="K312" i="5" s="1"/>
  <c r="J49" i="5"/>
  <c r="J65" i="5" s="1"/>
  <c r="J312" i="5" s="1"/>
  <c r="I49" i="5"/>
  <c r="I65" i="5" s="1"/>
  <c r="I312" i="5" s="1"/>
  <c r="H49" i="5"/>
  <c r="H65" i="5" s="1"/>
  <c r="H312" i="5" s="1"/>
  <c r="G49" i="5"/>
  <c r="G85" i="5" s="1"/>
  <c r="G313" i="5" s="1"/>
  <c r="F49" i="5"/>
  <c r="F85" i="5" s="1"/>
  <c r="F313" i="5" s="1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BA33" i="5"/>
  <c r="BA194" i="5" s="1"/>
  <c r="AZ33" i="5"/>
  <c r="AZ194" i="5" s="1"/>
  <c r="G6" i="5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I6" i="5" s="1"/>
  <c r="AJ6" i="5" s="1"/>
  <c r="AK6" i="5" s="1"/>
  <c r="AL6" i="5" s="1"/>
  <c r="AM6" i="5" s="1"/>
  <c r="AN6" i="5" s="1"/>
  <c r="AO6" i="5" s="1"/>
  <c r="AP6" i="5" s="1"/>
  <c r="AQ6" i="5" s="1"/>
  <c r="AR6" i="5" s="1"/>
  <c r="AS6" i="5" s="1"/>
  <c r="AT6" i="5" s="1"/>
  <c r="AU6" i="5" s="1"/>
  <c r="AV6" i="5" s="1"/>
  <c r="AW6" i="5" s="1"/>
  <c r="AX6" i="5" s="1"/>
  <c r="AY6" i="5" s="1"/>
  <c r="AZ6" i="5" s="1"/>
  <c r="BA6" i="5" s="1"/>
  <c r="BB6" i="5" s="1"/>
  <c r="BC6" i="5" s="1"/>
  <c r="BD6" i="5" s="1"/>
  <c r="BE6" i="5" s="1"/>
  <c r="BF6" i="5" s="1"/>
  <c r="BG6" i="5" s="1"/>
  <c r="BH6" i="5" s="1"/>
  <c r="BI6" i="5" s="1"/>
  <c r="BJ6" i="5" s="1"/>
  <c r="BK6" i="5" s="1"/>
  <c r="BL6" i="5" s="1"/>
  <c r="BM6" i="5" s="1"/>
  <c r="BN6" i="5" s="1"/>
  <c r="BO6" i="5" s="1"/>
  <c r="BP6" i="5" s="1"/>
  <c r="BQ6" i="5" s="1"/>
  <c r="BR6" i="5" s="1"/>
  <c r="BS6" i="5" s="1"/>
  <c r="BT6" i="5" s="1"/>
  <c r="BU6" i="5" s="1"/>
  <c r="O314" i="5" l="1"/>
  <c r="AM314" i="5"/>
  <c r="BS314" i="5"/>
  <c r="S199" i="5"/>
  <c r="S179" i="5"/>
  <c r="S186" i="5" s="1"/>
  <c r="S166" i="5"/>
  <c r="S206" i="5" s="1"/>
  <c r="AQ199" i="5"/>
  <c r="AQ179" i="5"/>
  <c r="AQ166" i="5"/>
  <c r="AQ206" i="5" s="1"/>
  <c r="O200" i="5"/>
  <c r="O180" i="5"/>
  <c r="AU200" i="5"/>
  <c r="AU180" i="5"/>
  <c r="AU186" i="5" s="1"/>
  <c r="AI201" i="5"/>
  <c r="AI181" i="5"/>
  <c r="BG201" i="5"/>
  <c r="BG181" i="5"/>
  <c r="W202" i="5"/>
  <c r="W182" i="5"/>
  <c r="BK202" i="5"/>
  <c r="BK182" i="5"/>
  <c r="S203" i="5"/>
  <c r="S183" i="5"/>
  <c r="AY203" i="5"/>
  <c r="AY183" i="5"/>
  <c r="O204" i="5"/>
  <c r="O184" i="5"/>
  <c r="AU204" i="5"/>
  <c r="AU184" i="5"/>
  <c r="H314" i="5"/>
  <c r="H146" i="5"/>
  <c r="H315" i="5" s="1"/>
  <c r="P314" i="5"/>
  <c r="P146" i="5"/>
  <c r="P315" i="5" s="1"/>
  <c r="X314" i="5"/>
  <c r="AF314" i="5"/>
  <c r="AF146" i="5"/>
  <c r="AF315" i="5" s="1"/>
  <c r="AN314" i="5"/>
  <c r="AN146" i="5"/>
  <c r="AN315" i="5" s="1"/>
  <c r="AV314" i="5"/>
  <c r="AV146" i="5"/>
  <c r="AV315" i="5" s="1"/>
  <c r="BD314" i="5"/>
  <c r="BD146" i="5"/>
  <c r="BD315" i="5" s="1"/>
  <c r="BL314" i="5"/>
  <c r="BT314" i="5"/>
  <c r="L199" i="5"/>
  <c r="L179" i="5"/>
  <c r="L186" i="5" s="1"/>
  <c r="L166" i="5"/>
  <c r="L206" i="5" s="1"/>
  <c r="T199" i="5"/>
  <c r="T179" i="5"/>
  <c r="T166" i="5"/>
  <c r="T206" i="5" s="1"/>
  <c r="AB199" i="5"/>
  <c r="AB179" i="5"/>
  <c r="AB166" i="5"/>
  <c r="AB206" i="5" s="1"/>
  <c r="AJ199" i="5"/>
  <c r="AJ179" i="5"/>
  <c r="AJ166" i="5"/>
  <c r="AJ206" i="5" s="1"/>
  <c r="AR199" i="5"/>
  <c r="AR179" i="5"/>
  <c r="AR166" i="5"/>
  <c r="AR206" i="5" s="1"/>
  <c r="AZ199" i="5"/>
  <c r="AZ179" i="5"/>
  <c r="AZ166" i="5"/>
  <c r="H200" i="5"/>
  <c r="H180" i="5"/>
  <c r="P200" i="5"/>
  <c r="P180" i="5"/>
  <c r="X200" i="5"/>
  <c r="X180" i="5"/>
  <c r="AF200" i="5"/>
  <c r="AF180" i="5"/>
  <c r="AF186" i="5" s="1"/>
  <c r="AN200" i="5"/>
  <c r="AN180" i="5"/>
  <c r="AV200" i="5"/>
  <c r="AV180" i="5"/>
  <c r="BD200" i="5"/>
  <c r="BD180" i="5"/>
  <c r="BD166" i="5"/>
  <c r="BD206" i="5" s="1"/>
  <c r="BL200" i="5"/>
  <c r="BL180" i="5"/>
  <c r="BL166" i="5"/>
  <c r="BL206" i="5" s="1"/>
  <c r="L201" i="5"/>
  <c r="L181" i="5"/>
  <c r="T201" i="5"/>
  <c r="T181" i="5"/>
  <c r="AB201" i="5"/>
  <c r="AB181" i="5"/>
  <c r="AR201" i="5"/>
  <c r="AR181" i="5"/>
  <c r="AZ201" i="5"/>
  <c r="AZ181" i="5"/>
  <c r="BH201" i="5"/>
  <c r="BH181" i="5"/>
  <c r="H202" i="5"/>
  <c r="H182" i="5"/>
  <c r="P182" i="5"/>
  <c r="P202" i="5"/>
  <c r="X202" i="5"/>
  <c r="X182" i="5"/>
  <c r="AF202" i="5"/>
  <c r="AF182" i="5"/>
  <c r="AV202" i="5"/>
  <c r="AV182" i="5"/>
  <c r="AV186" i="5" s="1"/>
  <c r="BD202" i="5"/>
  <c r="BD182" i="5"/>
  <c r="BL202" i="5"/>
  <c r="BL182" i="5"/>
  <c r="L203" i="5"/>
  <c r="L183" i="5"/>
  <c r="T203" i="5"/>
  <c r="T183" i="5"/>
  <c r="T186" i="5" s="1"/>
  <c r="AB203" i="5"/>
  <c r="AB183" i="5"/>
  <c r="AJ203" i="5"/>
  <c r="AJ183" i="5"/>
  <c r="AZ203" i="5"/>
  <c r="AZ183" i="5"/>
  <c r="BH203" i="5"/>
  <c r="BH183" i="5"/>
  <c r="BH186" i="5" s="1"/>
  <c r="H204" i="5"/>
  <c r="H184" i="5"/>
  <c r="P204" i="5"/>
  <c r="P184" i="5"/>
  <c r="X204" i="5"/>
  <c r="X184" i="5"/>
  <c r="AF204" i="5"/>
  <c r="AF184" i="5"/>
  <c r="AV204" i="5"/>
  <c r="AV184" i="5"/>
  <c r="AE314" i="5"/>
  <c r="AU314" i="5"/>
  <c r="BK314" i="5"/>
  <c r="K199" i="5"/>
  <c r="K179" i="5"/>
  <c r="K166" i="5"/>
  <c r="K206" i="5" s="1"/>
  <c r="AI199" i="5"/>
  <c r="AI179" i="5"/>
  <c r="AI166" i="5"/>
  <c r="AI206" i="5" s="1"/>
  <c r="W200" i="5"/>
  <c r="W180" i="5"/>
  <c r="AM200" i="5"/>
  <c r="AM180" i="5"/>
  <c r="AQ201" i="5"/>
  <c r="AQ181" i="5"/>
  <c r="G202" i="5"/>
  <c r="G182" i="5"/>
  <c r="AM202" i="5"/>
  <c r="AM182" i="5"/>
  <c r="BC202" i="5"/>
  <c r="BC182" i="5"/>
  <c r="AA203" i="5"/>
  <c r="AA183" i="5"/>
  <c r="BG203" i="5"/>
  <c r="BG183" i="5"/>
  <c r="W204" i="5"/>
  <c r="W184" i="5"/>
  <c r="AM204" i="5"/>
  <c r="AM184" i="5"/>
  <c r="BN316" i="5"/>
  <c r="BN207" i="5"/>
  <c r="BN317" i="5" s="1"/>
  <c r="I314" i="5"/>
  <c r="I146" i="5"/>
  <c r="I315" i="5" s="1"/>
  <c r="Q314" i="5"/>
  <c r="Q146" i="5"/>
  <c r="Q315" i="5" s="1"/>
  <c r="Y314" i="5"/>
  <c r="Y146" i="5"/>
  <c r="Y315" i="5" s="1"/>
  <c r="AG314" i="5"/>
  <c r="AG146" i="5"/>
  <c r="AG315" i="5" s="1"/>
  <c r="AO314" i="5"/>
  <c r="AO146" i="5"/>
  <c r="AO315" i="5" s="1"/>
  <c r="AW314" i="5"/>
  <c r="AW146" i="5"/>
  <c r="AW315" i="5" s="1"/>
  <c r="BE314" i="5"/>
  <c r="BE146" i="5"/>
  <c r="BE315" i="5" s="1"/>
  <c r="BM314" i="5"/>
  <c r="BM146" i="5"/>
  <c r="BM315" i="5" s="1"/>
  <c r="BU314" i="5"/>
  <c r="BV118" i="5"/>
  <c r="BV110" i="5"/>
  <c r="BV115" i="5"/>
  <c r="BU146" i="5"/>
  <c r="BU315" i="5" s="1"/>
  <c r="BV123" i="5"/>
  <c r="BV116" i="5"/>
  <c r="BV122" i="5"/>
  <c r="BV117" i="5"/>
  <c r="BV109" i="5"/>
  <c r="BV111" i="5"/>
  <c r="BV113" i="5"/>
  <c r="M314" i="5"/>
  <c r="U314" i="5"/>
  <c r="AC314" i="5"/>
  <c r="AK314" i="5"/>
  <c r="AS314" i="5"/>
  <c r="BA314" i="5"/>
  <c r="BI314" i="5"/>
  <c r="BQ314" i="5"/>
  <c r="I200" i="5"/>
  <c r="I180" i="5"/>
  <c r="Q200" i="5"/>
  <c r="Q180" i="5"/>
  <c r="Y200" i="5"/>
  <c r="Y180" i="5"/>
  <c r="AG200" i="5"/>
  <c r="AG180" i="5"/>
  <c r="AO200" i="5"/>
  <c r="AO180" i="5"/>
  <c r="AW200" i="5"/>
  <c r="AW180" i="5"/>
  <c r="BE166" i="5"/>
  <c r="BE206" i="5" s="1"/>
  <c r="BE200" i="5"/>
  <c r="BE180" i="5"/>
  <c r="BV119" i="5"/>
  <c r="M201" i="5"/>
  <c r="M181" i="5"/>
  <c r="U201" i="5"/>
  <c r="U181" i="5"/>
  <c r="AC201" i="5"/>
  <c r="AC181" i="5"/>
  <c r="AK201" i="5"/>
  <c r="AK181" i="5"/>
  <c r="BA201" i="5"/>
  <c r="BA181" i="5"/>
  <c r="BI201" i="5"/>
  <c r="BI181" i="5"/>
  <c r="I202" i="5"/>
  <c r="I182" i="5"/>
  <c r="Q202" i="5"/>
  <c r="Q182" i="5"/>
  <c r="Y202" i="5"/>
  <c r="Y182" i="5"/>
  <c r="AG202" i="5"/>
  <c r="AG182" i="5"/>
  <c r="AO202" i="5"/>
  <c r="AO182" i="5"/>
  <c r="BE202" i="5"/>
  <c r="BE182" i="5"/>
  <c r="BM202" i="5"/>
  <c r="BM182" i="5"/>
  <c r="BV121" i="5"/>
  <c r="M203" i="5"/>
  <c r="M183" i="5"/>
  <c r="U203" i="5"/>
  <c r="U183" i="5"/>
  <c r="AC203" i="5"/>
  <c r="AC183" i="5"/>
  <c r="AK203" i="5"/>
  <c r="AK183" i="5"/>
  <c r="AS203" i="5"/>
  <c r="AS183" i="5"/>
  <c r="AS186" i="5" s="1"/>
  <c r="BI203" i="5"/>
  <c r="BI183" i="5"/>
  <c r="I204" i="5"/>
  <c r="I184" i="5"/>
  <c r="Q204" i="5"/>
  <c r="Q184" i="5"/>
  <c r="Y204" i="5"/>
  <c r="Y184" i="5"/>
  <c r="Y186" i="5" s="1"/>
  <c r="W314" i="5"/>
  <c r="BC314" i="5"/>
  <c r="AA199" i="5"/>
  <c r="AA179" i="5"/>
  <c r="AA166" i="5"/>
  <c r="AA206" i="5" s="1"/>
  <c r="G200" i="5"/>
  <c r="G180" i="5"/>
  <c r="AE200" i="5"/>
  <c r="AE180" i="5"/>
  <c r="BC200" i="5"/>
  <c r="BC180" i="5"/>
  <c r="BC166" i="5"/>
  <c r="BC206" i="5" s="1"/>
  <c r="BK200" i="5"/>
  <c r="BK180" i="5"/>
  <c r="BK186" i="5" s="1"/>
  <c r="BK166" i="5"/>
  <c r="BK206" i="5" s="1"/>
  <c r="AY201" i="5"/>
  <c r="AY181" i="5"/>
  <c r="O202" i="5"/>
  <c r="O182" i="5"/>
  <c r="AU202" i="5"/>
  <c r="AU182" i="5"/>
  <c r="K203" i="5"/>
  <c r="K183" i="5"/>
  <c r="G204" i="5"/>
  <c r="G184" i="5"/>
  <c r="AE204" i="5"/>
  <c r="AE184" i="5"/>
  <c r="J314" i="5"/>
  <c r="J146" i="5"/>
  <c r="J315" i="5" s="1"/>
  <c r="R314" i="5"/>
  <c r="R146" i="5"/>
  <c r="R315" i="5" s="1"/>
  <c r="Z314" i="5"/>
  <c r="Z146" i="5"/>
  <c r="Z315" i="5" s="1"/>
  <c r="AH314" i="5"/>
  <c r="AH146" i="5"/>
  <c r="AH315" i="5" s="1"/>
  <c r="AP314" i="5"/>
  <c r="AP146" i="5"/>
  <c r="AP315" i="5" s="1"/>
  <c r="AX314" i="5"/>
  <c r="AX146" i="5"/>
  <c r="AX315" i="5" s="1"/>
  <c r="BF314" i="5"/>
  <c r="BF146" i="5"/>
  <c r="BF315" i="5" s="1"/>
  <c r="BN314" i="5"/>
  <c r="BN146" i="5"/>
  <c r="BN315" i="5" s="1"/>
  <c r="F199" i="5"/>
  <c r="F179" i="5"/>
  <c r="F166" i="5"/>
  <c r="F206" i="5" s="1"/>
  <c r="N199" i="5"/>
  <c r="N179" i="5"/>
  <c r="N166" i="5"/>
  <c r="N206" i="5" s="1"/>
  <c r="V199" i="5"/>
  <c r="V179" i="5"/>
  <c r="V166" i="5"/>
  <c r="V206" i="5" s="1"/>
  <c r="AD199" i="5"/>
  <c r="AD179" i="5"/>
  <c r="AD166" i="5"/>
  <c r="AD206" i="5" s="1"/>
  <c r="AL199" i="5"/>
  <c r="AL179" i="5"/>
  <c r="AL166" i="5"/>
  <c r="AL206" i="5" s="1"/>
  <c r="AT199" i="5"/>
  <c r="AT179" i="5"/>
  <c r="AT186" i="5" s="1"/>
  <c r="AT166" i="5"/>
  <c r="AT206" i="5" s="1"/>
  <c r="J200" i="5"/>
  <c r="J180" i="5"/>
  <c r="R200" i="5"/>
  <c r="R180" i="5"/>
  <c r="Z200" i="5"/>
  <c r="Z180" i="5"/>
  <c r="AH200" i="5"/>
  <c r="AH180" i="5"/>
  <c r="AP200" i="5"/>
  <c r="AP180" i="5"/>
  <c r="AX200" i="5"/>
  <c r="AX180" i="5"/>
  <c r="BF200" i="5"/>
  <c r="BF180" i="5"/>
  <c r="BF186" i="5" s="1"/>
  <c r="BF166" i="5"/>
  <c r="BF206" i="5" s="1"/>
  <c r="F201" i="5"/>
  <c r="F181" i="5"/>
  <c r="N201" i="5"/>
  <c r="N181" i="5"/>
  <c r="V201" i="5"/>
  <c r="V181" i="5"/>
  <c r="AD201" i="5"/>
  <c r="AD181" i="5"/>
  <c r="AD186" i="5" s="1"/>
  <c r="AL201" i="5"/>
  <c r="AL181" i="5"/>
  <c r="AT201" i="5"/>
  <c r="AT181" i="5"/>
  <c r="BJ201" i="5"/>
  <c r="BJ181" i="5"/>
  <c r="J202" i="5"/>
  <c r="J182" i="5"/>
  <c r="R202" i="5"/>
  <c r="R182" i="5"/>
  <c r="Z202" i="5"/>
  <c r="Z182" i="5"/>
  <c r="AH202" i="5"/>
  <c r="AH182" i="5"/>
  <c r="AP202" i="5"/>
  <c r="AP182" i="5"/>
  <c r="AX202" i="5"/>
  <c r="AX182" i="5"/>
  <c r="F203" i="5"/>
  <c r="F183" i="5"/>
  <c r="N203" i="5"/>
  <c r="N183" i="5"/>
  <c r="V203" i="5"/>
  <c r="V183" i="5"/>
  <c r="AD203" i="5"/>
  <c r="AD183" i="5"/>
  <c r="AL203" i="5"/>
  <c r="AL183" i="5"/>
  <c r="AT203" i="5"/>
  <c r="AT183" i="5"/>
  <c r="BB203" i="5"/>
  <c r="BB183" i="5"/>
  <c r="BB186" i="5" s="1"/>
  <c r="J204" i="5"/>
  <c r="J184" i="5"/>
  <c r="R204" i="5"/>
  <c r="R184" i="5"/>
  <c r="Z204" i="5"/>
  <c r="Z184" i="5"/>
  <c r="AH204" i="5"/>
  <c r="AH184" i="5"/>
  <c r="AP204" i="5"/>
  <c r="AP184" i="5"/>
  <c r="AX204" i="5"/>
  <c r="AX184" i="5"/>
  <c r="AQ203" i="5"/>
  <c r="AQ183" i="5"/>
  <c r="K314" i="5"/>
  <c r="K146" i="5"/>
  <c r="K315" i="5" s="1"/>
  <c r="S314" i="5"/>
  <c r="S146" i="5"/>
  <c r="S315" i="5" s="1"/>
  <c r="AA314" i="5"/>
  <c r="AA146" i="5"/>
  <c r="AA315" i="5" s="1"/>
  <c r="AI314" i="5"/>
  <c r="AI146" i="5"/>
  <c r="AI315" i="5" s="1"/>
  <c r="AQ314" i="5"/>
  <c r="AQ146" i="5"/>
  <c r="AQ315" i="5" s="1"/>
  <c r="AY314" i="5"/>
  <c r="AY146" i="5"/>
  <c r="AY315" i="5" s="1"/>
  <c r="BG314" i="5"/>
  <c r="BG146" i="5"/>
  <c r="BG315" i="5" s="1"/>
  <c r="BO314" i="5"/>
  <c r="BO146" i="5"/>
  <c r="BO315" i="5" s="1"/>
  <c r="G199" i="5"/>
  <c r="G179" i="5"/>
  <c r="G186" i="5" s="1"/>
  <c r="G166" i="5"/>
  <c r="G206" i="5" s="1"/>
  <c r="O199" i="5"/>
  <c r="O179" i="5"/>
  <c r="O166" i="5"/>
  <c r="O206" i="5" s="1"/>
  <c r="W199" i="5"/>
  <c r="W179" i="5"/>
  <c r="W166" i="5"/>
  <c r="W206" i="5" s="1"/>
  <c r="AE199" i="5"/>
  <c r="AE179" i="5"/>
  <c r="AE166" i="5"/>
  <c r="AE206" i="5" s="1"/>
  <c r="AM199" i="5"/>
  <c r="AM179" i="5"/>
  <c r="AM166" i="5"/>
  <c r="AM206" i="5" s="1"/>
  <c r="AU199" i="5"/>
  <c r="AU179" i="5"/>
  <c r="AU166" i="5"/>
  <c r="AU206" i="5" s="1"/>
  <c r="K200" i="5"/>
  <c r="K180" i="5"/>
  <c r="S200" i="5"/>
  <c r="S180" i="5"/>
  <c r="AA200" i="5"/>
  <c r="AA180" i="5"/>
  <c r="AI200" i="5"/>
  <c r="AI180" i="5"/>
  <c r="AI186" i="5" s="1"/>
  <c r="AQ200" i="5"/>
  <c r="AQ180" i="5"/>
  <c r="AY200" i="5"/>
  <c r="AY180" i="5"/>
  <c r="BG200" i="5"/>
  <c r="BG180" i="5"/>
  <c r="BG166" i="5"/>
  <c r="BG206" i="5" s="1"/>
  <c r="G201" i="5"/>
  <c r="G181" i="5"/>
  <c r="O201" i="5"/>
  <c r="O181" i="5"/>
  <c r="W201" i="5"/>
  <c r="W181" i="5"/>
  <c r="AE201" i="5"/>
  <c r="AE181" i="5"/>
  <c r="AM201" i="5"/>
  <c r="AM181" i="5"/>
  <c r="AU201" i="5"/>
  <c r="AU181" i="5"/>
  <c r="BC201" i="5"/>
  <c r="BC181" i="5"/>
  <c r="K202" i="5"/>
  <c r="K182" i="5"/>
  <c r="S182" i="5"/>
  <c r="S202" i="5"/>
  <c r="AA202" i="5"/>
  <c r="AA182" i="5"/>
  <c r="AI202" i="5"/>
  <c r="AI182" i="5"/>
  <c r="AQ182" i="5"/>
  <c r="AQ202" i="5"/>
  <c r="AY182" i="5"/>
  <c r="AY186" i="5" s="1"/>
  <c r="AY202" i="5"/>
  <c r="BG202" i="5"/>
  <c r="BG182" i="5"/>
  <c r="G203" i="5"/>
  <c r="G183" i="5"/>
  <c r="O203" i="5"/>
  <c r="O183" i="5"/>
  <c r="W203" i="5"/>
  <c r="W183" i="5"/>
  <c r="AE203" i="5"/>
  <c r="AE183" i="5"/>
  <c r="AM203" i="5"/>
  <c r="AM183" i="5"/>
  <c r="AU203" i="5"/>
  <c r="AU183" i="5"/>
  <c r="BC203" i="5"/>
  <c r="BC183" i="5"/>
  <c r="BK203" i="5"/>
  <c r="BK183" i="5"/>
  <c r="S204" i="5"/>
  <c r="S184" i="5"/>
  <c r="AA204" i="5"/>
  <c r="AA184" i="5"/>
  <c r="AI204" i="5"/>
  <c r="AI184" i="5"/>
  <c r="AQ204" i="5"/>
  <c r="AQ184" i="5"/>
  <c r="BG204" i="5"/>
  <c r="BG184" i="5"/>
  <c r="AY199" i="5"/>
  <c r="AY179" i="5"/>
  <c r="AY166" i="5"/>
  <c r="AY206" i="5" s="1"/>
  <c r="L314" i="5"/>
  <c r="L146" i="5"/>
  <c r="L315" i="5" s="1"/>
  <c r="T314" i="5"/>
  <c r="T146" i="5"/>
  <c r="T315" i="5" s="1"/>
  <c r="AB314" i="5"/>
  <c r="AB146" i="5"/>
  <c r="AB315" i="5" s="1"/>
  <c r="AJ314" i="5"/>
  <c r="AJ146" i="5"/>
  <c r="AJ315" i="5" s="1"/>
  <c r="AR314" i="5"/>
  <c r="AR146" i="5"/>
  <c r="AR315" i="5" s="1"/>
  <c r="AZ314" i="5"/>
  <c r="BH314" i="5"/>
  <c r="BH146" i="5"/>
  <c r="BH315" i="5" s="1"/>
  <c r="BP314" i="5"/>
  <c r="BP146" i="5"/>
  <c r="BP315" i="5" s="1"/>
  <c r="H199" i="5"/>
  <c r="H179" i="5"/>
  <c r="H166" i="5"/>
  <c r="H206" i="5" s="1"/>
  <c r="P199" i="5"/>
  <c r="P179" i="5"/>
  <c r="P166" i="5"/>
  <c r="P206" i="5" s="1"/>
  <c r="X199" i="5"/>
  <c r="X179" i="5"/>
  <c r="X186" i="5" s="1"/>
  <c r="X166" i="5"/>
  <c r="X206" i="5" s="1"/>
  <c r="AF199" i="5"/>
  <c r="AF179" i="5"/>
  <c r="AF166" i="5"/>
  <c r="AF206" i="5" s="1"/>
  <c r="AV199" i="5"/>
  <c r="AV179" i="5"/>
  <c r="AV166" i="5"/>
  <c r="AV206" i="5" s="1"/>
  <c r="L200" i="5"/>
  <c r="L180" i="5"/>
  <c r="T200" i="5"/>
  <c r="T180" i="5"/>
  <c r="AB200" i="5"/>
  <c r="AB180" i="5"/>
  <c r="AJ200" i="5"/>
  <c r="AJ180" i="5"/>
  <c r="AR200" i="5"/>
  <c r="AR180" i="5"/>
  <c r="AZ200" i="5"/>
  <c r="AZ180" i="5"/>
  <c r="BH200" i="5"/>
  <c r="BH180" i="5"/>
  <c r="BH166" i="5"/>
  <c r="BH206" i="5" s="1"/>
  <c r="H201" i="5"/>
  <c r="H181" i="5"/>
  <c r="P201" i="5"/>
  <c r="P181" i="5"/>
  <c r="X201" i="5"/>
  <c r="X181" i="5"/>
  <c r="AF201" i="5"/>
  <c r="AF181" i="5"/>
  <c r="AN201" i="5"/>
  <c r="AN181" i="5"/>
  <c r="AN186" i="5" s="1"/>
  <c r="AV201" i="5"/>
  <c r="AV181" i="5"/>
  <c r="BD201" i="5"/>
  <c r="BD181" i="5"/>
  <c r="BL201" i="5"/>
  <c r="BL181" i="5"/>
  <c r="L202" i="5"/>
  <c r="L182" i="5"/>
  <c r="T202" i="5"/>
  <c r="T182" i="5"/>
  <c r="AB202" i="5"/>
  <c r="AB182" i="5"/>
  <c r="AJ202" i="5"/>
  <c r="AJ182" i="5"/>
  <c r="AR202" i="5"/>
  <c r="AR182" i="5"/>
  <c r="AR186" i="5" s="1"/>
  <c r="AZ202" i="5"/>
  <c r="AZ182" i="5"/>
  <c r="BH202" i="5"/>
  <c r="BH182" i="5"/>
  <c r="H203" i="5"/>
  <c r="H183" i="5"/>
  <c r="X203" i="5"/>
  <c r="X183" i="5"/>
  <c r="AF203" i="5"/>
  <c r="AF183" i="5"/>
  <c r="AN203" i="5"/>
  <c r="AN183" i="5"/>
  <c r="AV203" i="5"/>
  <c r="AV183" i="5"/>
  <c r="BD203" i="5"/>
  <c r="BD183" i="5"/>
  <c r="BD186" i="5" s="1"/>
  <c r="BL203" i="5"/>
  <c r="BL183" i="5"/>
  <c r="L204" i="5"/>
  <c r="L184" i="5"/>
  <c r="AB204" i="5"/>
  <c r="AB184" i="5"/>
  <c r="AJ204" i="5"/>
  <c r="AJ184" i="5"/>
  <c r="AR204" i="5"/>
  <c r="AR184" i="5"/>
  <c r="AZ204" i="5"/>
  <c r="AZ184" i="5"/>
  <c r="BH204" i="5"/>
  <c r="BH184" i="5"/>
  <c r="G314" i="5"/>
  <c r="G146" i="5"/>
  <c r="G315" i="5" s="1"/>
  <c r="AN199" i="5"/>
  <c r="AN179" i="5"/>
  <c r="AN166" i="5"/>
  <c r="AN206" i="5" s="1"/>
  <c r="BV112" i="5"/>
  <c r="BV114" i="5"/>
  <c r="I199" i="5"/>
  <c r="I179" i="5"/>
  <c r="I166" i="5"/>
  <c r="I206" i="5" s="1"/>
  <c r="Q199" i="5"/>
  <c r="Q179" i="5"/>
  <c r="Q166" i="5"/>
  <c r="Q206" i="5" s="1"/>
  <c r="Y199" i="5"/>
  <c r="Y179" i="5"/>
  <c r="Y166" i="5"/>
  <c r="Y206" i="5" s="1"/>
  <c r="AG199" i="5"/>
  <c r="AG179" i="5"/>
  <c r="AG186" i="5" s="1"/>
  <c r="AG166" i="5"/>
  <c r="AG206" i="5" s="1"/>
  <c r="AO199" i="5"/>
  <c r="AO179" i="5"/>
  <c r="AO166" i="5"/>
  <c r="AO206" i="5" s="1"/>
  <c r="AW199" i="5"/>
  <c r="AW179" i="5"/>
  <c r="AW166" i="5"/>
  <c r="AW206" i="5" s="1"/>
  <c r="M200" i="5"/>
  <c r="M180" i="5"/>
  <c r="U200" i="5"/>
  <c r="U180" i="5"/>
  <c r="AC200" i="5"/>
  <c r="AC180" i="5"/>
  <c r="AK200" i="5"/>
  <c r="AK180" i="5"/>
  <c r="AS200" i="5"/>
  <c r="AS180" i="5"/>
  <c r="BA200" i="5"/>
  <c r="BA180" i="5"/>
  <c r="BA166" i="5"/>
  <c r="BI200" i="5"/>
  <c r="BI180" i="5"/>
  <c r="BI166" i="5"/>
  <c r="BI206" i="5" s="1"/>
  <c r="I201" i="5"/>
  <c r="I181" i="5"/>
  <c r="Q201" i="5"/>
  <c r="Q181" i="5"/>
  <c r="Y201" i="5"/>
  <c r="Y181" i="5"/>
  <c r="BV120" i="5"/>
  <c r="F314" i="5"/>
  <c r="N314" i="5"/>
  <c r="N146" i="5"/>
  <c r="N315" i="5" s="1"/>
  <c r="V314" i="5"/>
  <c r="AD314" i="5"/>
  <c r="AL314" i="5"/>
  <c r="AT314" i="5"/>
  <c r="BB314" i="5"/>
  <c r="BJ314" i="5"/>
  <c r="BR314" i="5"/>
  <c r="J199" i="5"/>
  <c r="J166" i="5"/>
  <c r="J206" i="5" s="1"/>
  <c r="J179" i="5"/>
  <c r="J186" i="5" s="1"/>
  <c r="R199" i="5"/>
  <c r="R166" i="5"/>
  <c r="R206" i="5" s="1"/>
  <c r="R179" i="5"/>
  <c r="R186" i="5" s="1"/>
  <c r="Z199" i="5"/>
  <c r="Z166" i="5"/>
  <c r="Z206" i="5" s="1"/>
  <c r="Z179" i="5"/>
  <c r="Z186" i="5" s="1"/>
  <c r="AH179" i="5"/>
  <c r="AH186" i="5" s="1"/>
  <c r="AH166" i="5"/>
  <c r="AH206" i="5" s="1"/>
  <c r="AH199" i="5"/>
  <c r="AP179" i="5"/>
  <c r="AP186" i="5" s="1"/>
  <c r="AP166" i="5"/>
  <c r="AP206" i="5" s="1"/>
  <c r="AP199" i="5"/>
  <c r="AX166" i="5"/>
  <c r="AX206" i="5" s="1"/>
  <c r="AX179" i="5"/>
  <c r="AX199" i="5"/>
  <c r="F180" i="5"/>
  <c r="F200" i="5"/>
  <c r="N180" i="5"/>
  <c r="N200" i="5"/>
  <c r="V180" i="5"/>
  <c r="V186" i="5" s="1"/>
  <c r="V200" i="5"/>
  <c r="AD180" i="5"/>
  <c r="AD200" i="5"/>
  <c r="AL180" i="5"/>
  <c r="AL200" i="5"/>
  <c r="AT200" i="5"/>
  <c r="AT180" i="5"/>
  <c r="BB166" i="5"/>
  <c r="BB206" i="5" s="1"/>
  <c r="BB200" i="5"/>
  <c r="BB180" i="5"/>
  <c r="BJ166" i="5"/>
  <c r="BJ206" i="5" s="1"/>
  <c r="BJ200" i="5"/>
  <c r="BJ180" i="5"/>
  <c r="J181" i="5"/>
  <c r="J201" i="5"/>
  <c r="R181" i="5"/>
  <c r="R201" i="5"/>
  <c r="Z181" i="5"/>
  <c r="Z201" i="5"/>
  <c r="AH201" i="5"/>
  <c r="AH181" i="5"/>
  <c r="AP201" i="5"/>
  <c r="AP181" i="5"/>
  <c r="AX201" i="5"/>
  <c r="AX181" i="5"/>
  <c r="BF201" i="5"/>
  <c r="BF181" i="5"/>
  <c r="F182" i="5"/>
  <c r="F202" i="5"/>
  <c r="N182" i="5"/>
  <c r="N202" i="5"/>
  <c r="AD202" i="5"/>
  <c r="AD182" i="5"/>
  <c r="AL182" i="5"/>
  <c r="AL202" i="5"/>
  <c r="AT202" i="5"/>
  <c r="AT182" i="5"/>
  <c r="BB202" i="5"/>
  <c r="BB182" i="5"/>
  <c r="BJ202" i="5"/>
  <c r="BJ182" i="5"/>
  <c r="J203" i="5"/>
  <c r="J183" i="5"/>
  <c r="R203" i="5"/>
  <c r="R183" i="5"/>
  <c r="AH203" i="5"/>
  <c r="AH183" i="5"/>
  <c r="AP203" i="5"/>
  <c r="AP183" i="5"/>
  <c r="AX203" i="5"/>
  <c r="AX183" i="5"/>
  <c r="BF203" i="5"/>
  <c r="BF183" i="5"/>
  <c r="F204" i="5"/>
  <c r="F184" i="5"/>
  <c r="N204" i="5"/>
  <c r="N184" i="5"/>
  <c r="V204" i="5"/>
  <c r="V184" i="5"/>
  <c r="AL204" i="5"/>
  <c r="AL184" i="5"/>
  <c r="AT204" i="5"/>
  <c r="AT184" i="5"/>
  <c r="BB204" i="5"/>
  <c r="BB184" i="5"/>
  <c r="BJ204" i="5"/>
  <c r="BJ184" i="5"/>
  <c r="BJ186" i="5" s="1"/>
  <c r="AV85" i="5"/>
  <c r="AV313" i="5" s="1"/>
  <c r="AS199" i="5"/>
  <c r="AS179" i="5"/>
  <c r="AS166" i="5"/>
  <c r="AS206" i="5" s="1"/>
  <c r="AA201" i="5"/>
  <c r="AA181" i="5"/>
  <c r="BK201" i="5"/>
  <c r="BK181" i="5"/>
  <c r="AN202" i="5"/>
  <c r="AN182" i="5"/>
  <c r="BA203" i="5"/>
  <c r="BA183" i="5"/>
  <c r="T204" i="5"/>
  <c r="T184" i="5"/>
  <c r="BA45" i="5"/>
  <c r="BA145" i="5" s="1"/>
  <c r="M65" i="5"/>
  <c r="M312" i="5" s="1"/>
  <c r="U65" i="5"/>
  <c r="U312" i="5" s="1"/>
  <c r="AC65" i="5"/>
  <c r="AC312" i="5" s="1"/>
  <c r="AK65" i="5"/>
  <c r="AK312" i="5" s="1"/>
  <c r="AS65" i="5"/>
  <c r="AS312" i="5" s="1"/>
  <c r="BI65" i="5"/>
  <c r="BI312" i="5" s="1"/>
  <c r="BQ65" i="5"/>
  <c r="BQ312" i="5" s="1"/>
  <c r="I85" i="5"/>
  <c r="I313" i="5" s="1"/>
  <c r="Q85" i="5"/>
  <c r="Q313" i="5" s="1"/>
  <c r="Y85" i="5"/>
  <c r="Y313" i="5" s="1"/>
  <c r="AG85" i="5"/>
  <c r="AG313" i="5" s="1"/>
  <c r="AO85" i="5"/>
  <c r="AO313" i="5" s="1"/>
  <c r="AW85" i="5"/>
  <c r="AW313" i="5" s="1"/>
  <c r="BE85" i="5"/>
  <c r="BE313" i="5" s="1"/>
  <c r="BM85" i="5"/>
  <c r="BM313" i="5" s="1"/>
  <c r="BU85" i="5"/>
  <c r="BU313" i="5" s="1"/>
  <c r="M202" i="5"/>
  <c r="M182" i="5"/>
  <c r="U182" i="5"/>
  <c r="U202" i="5"/>
  <c r="AC202" i="5"/>
  <c r="AC182" i="5"/>
  <c r="AK202" i="5"/>
  <c r="AK182" i="5"/>
  <c r="AK186" i="5" s="1"/>
  <c r="AS202" i="5"/>
  <c r="AS182" i="5"/>
  <c r="BA202" i="5"/>
  <c r="BA182" i="5"/>
  <c r="BI202" i="5"/>
  <c r="BI182" i="5"/>
  <c r="AF85" i="5"/>
  <c r="AF313" i="5" s="1"/>
  <c r="BE201" i="5"/>
  <c r="BE181" i="5"/>
  <c r="BF204" i="5"/>
  <c r="BF184" i="5"/>
  <c r="AC199" i="5"/>
  <c r="AC179" i="5"/>
  <c r="AC186" i="5" s="1"/>
  <c r="AC166" i="5"/>
  <c r="AC206" i="5" s="1"/>
  <c r="P203" i="5"/>
  <c r="P183" i="5"/>
  <c r="BJ203" i="5"/>
  <c r="BJ183" i="5"/>
  <c r="F65" i="5"/>
  <c r="F312" i="5" s="1"/>
  <c r="N65" i="5"/>
  <c r="N312" i="5" s="1"/>
  <c r="V65" i="5"/>
  <c r="V312" i="5" s="1"/>
  <c r="AD65" i="5"/>
  <c r="AD312" i="5" s="1"/>
  <c r="AL65" i="5"/>
  <c r="AL312" i="5" s="1"/>
  <c r="AT65" i="5"/>
  <c r="AT312" i="5" s="1"/>
  <c r="BB65" i="5"/>
  <c r="BB312" i="5" s="1"/>
  <c r="BJ65" i="5"/>
  <c r="BJ312" i="5" s="1"/>
  <c r="BR65" i="5"/>
  <c r="BR312" i="5" s="1"/>
  <c r="J85" i="5"/>
  <c r="J313" i="5" s="1"/>
  <c r="R85" i="5"/>
  <c r="R313" i="5" s="1"/>
  <c r="Z85" i="5"/>
  <c r="Z313" i="5" s="1"/>
  <c r="AH85" i="5"/>
  <c r="AH313" i="5" s="1"/>
  <c r="AP85" i="5"/>
  <c r="AP313" i="5" s="1"/>
  <c r="AX85" i="5"/>
  <c r="AX313" i="5" s="1"/>
  <c r="BF85" i="5"/>
  <c r="BF313" i="5" s="1"/>
  <c r="BN85" i="5"/>
  <c r="BN313" i="5" s="1"/>
  <c r="I203" i="5"/>
  <c r="I183" i="5"/>
  <c r="I186" i="5" s="1"/>
  <c r="Q203" i="5"/>
  <c r="Q183" i="5"/>
  <c r="Y203" i="5"/>
  <c r="Y183" i="5"/>
  <c r="AG203" i="5"/>
  <c r="AG183" i="5"/>
  <c r="AO203" i="5"/>
  <c r="AO183" i="5"/>
  <c r="AO186" i="5" s="1"/>
  <c r="AW203" i="5"/>
  <c r="AW183" i="5"/>
  <c r="BE203" i="5"/>
  <c r="BE183" i="5"/>
  <c r="BM203" i="5"/>
  <c r="BM183" i="5"/>
  <c r="BS206" i="5"/>
  <c r="AA268" i="5"/>
  <c r="AA321" i="5" s="1"/>
  <c r="AA186" i="5"/>
  <c r="AQ268" i="5"/>
  <c r="AQ321" i="5" s="1"/>
  <c r="AQ186" i="5"/>
  <c r="BG268" i="5"/>
  <c r="BG321" i="5" s="1"/>
  <c r="BG186" i="5"/>
  <c r="BO316" i="5"/>
  <c r="BO207" i="5"/>
  <c r="BO317" i="5" s="1"/>
  <c r="H85" i="5"/>
  <c r="H313" i="5" s="1"/>
  <c r="AN85" i="5"/>
  <c r="AN313" i="5" s="1"/>
  <c r="AW201" i="5"/>
  <c r="AW181" i="5"/>
  <c r="AW186" i="5" s="1"/>
  <c r="AK199" i="5"/>
  <c r="AK179" i="5"/>
  <c r="AK166" i="5"/>
  <c r="AK206" i="5" s="1"/>
  <c r="K201" i="5"/>
  <c r="K181" i="5"/>
  <c r="K186" i="5" s="1"/>
  <c r="AJ201" i="5"/>
  <c r="AJ181" i="5"/>
  <c r="AJ186" i="5" s="1"/>
  <c r="K204" i="5"/>
  <c r="K184" i="5"/>
  <c r="G65" i="5"/>
  <c r="G312" i="5" s="1"/>
  <c r="O65" i="5"/>
  <c r="O312" i="5" s="1"/>
  <c r="W65" i="5"/>
  <c r="W312" i="5" s="1"/>
  <c r="AE65" i="5"/>
  <c r="AE312" i="5" s="1"/>
  <c r="AM65" i="5"/>
  <c r="AM312" i="5" s="1"/>
  <c r="AU65" i="5"/>
  <c r="AU312" i="5" s="1"/>
  <c r="BC65" i="5"/>
  <c r="BC312" i="5" s="1"/>
  <c r="BK65" i="5"/>
  <c r="BK312" i="5" s="1"/>
  <c r="BS65" i="5"/>
  <c r="BS312" i="5" s="1"/>
  <c r="K85" i="5"/>
  <c r="K313" i="5" s="1"/>
  <c r="S85" i="5"/>
  <c r="S313" i="5" s="1"/>
  <c r="AA85" i="5"/>
  <c r="AA313" i="5" s="1"/>
  <c r="AI85" i="5"/>
  <c r="AI313" i="5" s="1"/>
  <c r="AQ85" i="5"/>
  <c r="AQ313" i="5" s="1"/>
  <c r="AY85" i="5"/>
  <c r="AY313" i="5" s="1"/>
  <c r="BG85" i="5"/>
  <c r="BG313" i="5" s="1"/>
  <c r="BO85" i="5"/>
  <c r="BO313" i="5" s="1"/>
  <c r="M204" i="5"/>
  <c r="M184" i="5"/>
  <c r="U204" i="5"/>
  <c r="U184" i="5"/>
  <c r="AC204" i="5"/>
  <c r="AC184" i="5"/>
  <c r="AK204" i="5"/>
  <c r="AK184" i="5"/>
  <c r="AS204" i="5"/>
  <c r="AS184" i="5"/>
  <c r="BA204" i="5"/>
  <c r="BA184" i="5"/>
  <c r="BI204" i="5"/>
  <c r="BI184" i="5"/>
  <c r="AZ133" i="5"/>
  <c r="BT206" i="5"/>
  <c r="AB186" i="5"/>
  <c r="AZ186" i="5"/>
  <c r="AZ268" i="5" s="1"/>
  <c r="AZ321" i="5" s="1"/>
  <c r="BP316" i="5"/>
  <c r="BP207" i="5"/>
  <c r="BP317" i="5" s="1"/>
  <c r="Z203" i="5"/>
  <c r="BD85" i="5"/>
  <c r="BD313" i="5" s="1"/>
  <c r="AG201" i="5"/>
  <c r="AG181" i="5"/>
  <c r="M199" i="5"/>
  <c r="M179" i="5"/>
  <c r="M166" i="5"/>
  <c r="M206" i="5" s="1"/>
  <c r="AS201" i="5"/>
  <c r="AS181" i="5"/>
  <c r="BF202" i="5"/>
  <c r="BF182" i="5"/>
  <c r="AR203" i="5"/>
  <c r="AR183" i="5"/>
  <c r="AY204" i="5"/>
  <c r="AY184" i="5"/>
  <c r="AZ53" i="5"/>
  <c r="AZ65" i="5" s="1"/>
  <c r="P65" i="5"/>
  <c r="P312" i="5" s="1"/>
  <c r="X65" i="5"/>
  <c r="X312" i="5" s="1"/>
  <c r="BL65" i="5"/>
  <c r="BL312" i="5" s="1"/>
  <c r="BT65" i="5"/>
  <c r="BT312" i="5" s="1"/>
  <c r="BA133" i="5"/>
  <c r="U186" i="5"/>
  <c r="AD204" i="5"/>
  <c r="U199" i="5"/>
  <c r="U179" i="5"/>
  <c r="U166" i="5"/>
  <c r="U206" i="5" s="1"/>
  <c r="BA53" i="5"/>
  <c r="BA85" i="5" s="1"/>
  <c r="BA313" i="5" s="1"/>
  <c r="BC204" i="5"/>
  <c r="BC184" i="5"/>
  <c r="BK204" i="5"/>
  <c r="BK184" i="5"/>
  <c r="BN206" i="5"/>
  <c r="F268" i="5"/>
  <c r="F321" i="5" s="1"/>
  <c r="F186" i="5"/>
  <c r="N268" i="5"/>
  <c r="N321" i="5" s="1"/>
  <c r="N186" i="5"/>
  <c r="AL268" i="5"/>
  <c r="AL321" i="5" s="1"/>
  <c r="AL186" i="5"/>
  <c r="BR268" i="5"/>
  <c r="BR321" i="5" s="1"/>
  <c r="BR186" i="5"/>
  <c r="AZ45" i="5"/>
  <c r="AZ145" i="5" s="1"/>
  <c r="BM201" i="5"/>
  <c r="BM181" i="5"/>
  <c r="BM186" i="5" s="1"/>
  <c r="BM166" i="5"/>
  <c r="BM206" i="5" s="1"/>
  <c r="S201" i="5"/>
  <c r="S181" i="5"/>
  <c r="BB201" i="5"/>
  <c r="BB181" i="5"/>
  <c r="AW202" i="5"/>
  <c r="AW182" i="5"/>
  <c r="AI203" i="5"/>
  <c r="AI183" i="5"/>
  <c r="AN204" i="5"/>
  <c r="AN184" i="5"/>
  <c r="BD204" i="5"/>
  <c r="BD184" i="5"/>
  <c r="BL204" i="5"/>
  <c r="BL184" i="5"/>
  <c r="V182" i="5"/>
  <c r="AO201" i="5"/>
  <c r="AO181" i="5"/>
  <c r="AE202" i="5"/>
  <c r="AE182" i="5"/>
  <c r="AG204" i="5"/>
  <c r="AG184" i="5"/>
  <c r="AO204" i="5"/>
  <c r="AO184" i="5"/>
  <c r="AW204" i="5"/>
  <c r="AW184" i="5"/>
  <c r="BE204" i="5"/>
  <c r="BE184" i="5"/>
  <c r="BM204" i="5"/>
  <c r="BM184" i="5"/>
  <c r="BO206" i="5"/>
  <c r="W268" i="5"/>
  <c r="W321" i="5" s="1"/>
  <c r="BC268" i="5"/>
  <c r="BC321" i="5" s="1"/>
  <c r="BS268" i="5"/>
  <c r="BS321" i="5" s="1"/>
  <c r="M288" i="5"/>
  <c r="M322" i="5" s="1"/>
  <c r="M248" i="5"/>
  <c r="M320" i="5" s="1"/>
  <c r="M318" i="5"/>
  <c r="U318" i="5"/>
  <c r="U288" i="5"/>
  <c r="U322" i="5" s="1"/>
  <c r="U248" i="5"/>
  <c r="U320" i="5" s="1"/>
  <c r="AC318" i="5"/>
  <c r="AC288" i="5"/>
  <c r="AC322" i="5" s="1"/>
  <c r="AC248" i="5"/>
  <c r="AC320" i="5" s="1"/>
  <c r="AK318" i="5"/>
  <c r="AK288" i="5"/>
  <c r="AK322" i="5" s="1"/>
  <c r="AK248" i="5"/>
  <c r="AK320" i="5" s="1"/>
  <c r="AS318" i="5"/>
  <c r="AS288" i="5"/>
  <c r="AS322" i="5" s="1"/>
  <c r="AS248" i="5"/>
  <c r="AS320" i="5" s="1"/>
  <c r="BA288" i="5"/>
  <c r="BA322" i="5" s="1"/>
  <c r="BA248" i="5"/>
  <c r="BA320" i="5" s="1"/>
  <c r="BI288" i="5"/>
  <c r="BI322" i="5" s="1"/>
  <c r="BI248" i="5"/>
  <c r="BI320" i="5" s="1"/>
  <c r="BI318" i="5"/>
  <c r="BQ288" i="5"/>
  <c r="BQ322" i="5" s="1"/>
  <c r="BQ248" i="5"/>
  <c r="BQ320" i="5" s="1"/>
  <c r="BQ318" i="5"/>
  <c r="BP206" i="5"/>
  <c r="BL268" i="5"/>
  <c r="BL321" i="5" s="1"/>
  <c r="BQ206" i="5"/>
  <c r="Q268" i="5"/>
  <c r="Q321" i="5" s="1"/>
  <c r="M186" i="5"/>
  <c r="BA186" i="5"/>
  <c r="BI186" i="5"/>
  <c r="BQ186" i="5"/>
  <c r="BR206" i="5"/>
  <c r="BN268" i="5"/>
  <c r="BN321" i="5" s="1"/>
  <c r="BO268" i="5"/>
  <c r="BO321" i="5" s="1"/>
  <c r="O186" i="5"/>
  <c r="W186" i="5"/>
  <c r="AE186" i="5"/>
  <c r="AE268" i="5" s="1"/>
  <c r="AE321" i="5" s="1"/>
  <c r="AM186" i="5"/>
  <c r="AM268" i="5" s="1"/>
  <c r="AM321" i="5" s="1"/>
  <c r="BC186" i="5"/>
  <c r="BS186" i="5"/>
  <c r="BP268" i="5"/>
  <c r="BP321" i="5" s="1"/>
  <c r="H186" i="5"/>
  <c r="P186" i="5"/>
  <c r="P268" i="5" s="1"/>
  <c r="P321" i="5" s="1"/>
  <c r="BL186" i="5"/>
  <c r="BT186" i="5"/>
  <c r="BU206" i="5"/>
  <c r="Q186" i="5"/>
  <c r="BE186" i="5"/>
  <c r="BU186" i="5"/>
  <c r="BU268" i="5" s="1"/>
  <c r="BU321" i="5" s="1"/>
  <c r="J248" i="5"/>
  <c r="J320" i="5" s="1"/>
  <c r="R248" i="5"/>
  <c r="R320" i="5" s="1"/>
  <c r="Z248" i="5"/>
  <c r="Z320" i="5" s="1"/>
  <c r="AH248" i="5"/>
  <c r="AH320" i="5" s="1"/>
  <c r="AP248" i="5"/>
  <c r="AP320" i="5" s="1"/>
  <c r="AX248" i="5"/>
  <c r="AX320" i="5" s="1"/>
  <c r="BF248" i="5"/>
  <c r="BF320" i="5" s="1"/>
  <c r="BN248" i="5"/>
  <c r="BN320" i="5" s="1"/>
  <c r="J288" i="5"/>
  <c r="J322" i="5" s="1"/>
  <c r="R288" i="5"/>
  <c r="R322" i="5" s="1"/>
  <c r="Z288" i="5"/>
  <c r="Z322" i="5" s="1"/>
  <c r="AH288" i="5"/>
  <c r="AH322" i="5" s="1"/>
  <c r="AP288" i="5"/>
  <c r="AP322" i="5" s="1"/>
  <c r="AX288" i="5"/>
  <c r="AX322" i="5" s="1"/>
  <c r="BF288" i="5"/>
  <c r="BF322" i="5" s="1"/>
  <c r="BN288" i="5"/>
  <c r="BN322" i="5" s="1"/>
  <c r="K248" i="5"/>
  <c r="K320" i="5" s="1"/>
  <c r="S248" i="5"/>
  <c r="S320" i="5" s="1"/>
  <c r="AA248" i="5"/>
  <c r="AA320" i="5" s="1"/>
  <c r="AI248" i="5"/>
  <c r="AI320" i="5" s="1"/>
  <c r="AQ248" i="5"/>
  <c r="AQ320" i="5" s="1"/>
  <c r="AY248" i="5"/>
  <c r="AY320" i="5" s="1"/>
  <c r="BG248" i="5"/>
  <c r="BG320" i="5" s="1"/>
  <c r="BO248" i="5"/>
  <c r="BO320" i="5" s="1"/>
  <c r="K288" i="5"/>
  <c r="K322" i="5" s="1"/>
  <c r="S288" i="5"/>
  <c r="S322" i="5" s="1"/>
  <c r="AA288" i="5"/>
  <c r="AA322" i="5" s="1"/>
  <c r="AI288" i="5"/>
  <c r="AI322" i="5" s="1"/>
  <c r="AQ288" i="5"/>
  <c r="AQ322" i="5" s="1"/>
  <c r="AY288" i="5"/>
  <c r="AY322" i="5" s="1"/>
  <c r="BG288" i="5"/>
  <c r="BG322" i="5" s="1"/>
  <c r="BO288" i="5"/>
  <c r="BO322" i="5" s="1"/>
  <c r="L248" i="5"/>
  <c r="L320" i="5" s="1"/>
  <c r="T248" i="5"/>
  <c r="T320" i="5" s="1"/>
  <c r="AB248" i="5"/>
  <c r="AB320" i="5" s="1"/>
  <c r="AJ248" i="5"/>
  <c r="AJ320" i="5" s="1"/>
  <c r="AR248" i="5"/>
  <c r="AR320" i="5" s="1"/>
  <c r="AZ248" i="5"/>
  <c r="AZ320" i="5" s="1"/>
  <c r="BH248" i="5"/>
  <c r="BH320" i="5" s="1"/>
  <c r="BP248" i="5"/>
  <c r="BP320" i="5" s="1"/>
  <c r="L288" i="5"/>
  <c r="L322" i="5" s="1"/>
  <c r="T288" i="5"/>
  <c r="T322" i="5" s="1"/>
  <c r="AB288" i="5"/>
  <c r="AB322" i="5" s="1"/>
  <c r="AJ288" i="5"/>
  <c r="AJ322" i="5" s="1"/>
  <c r="AR288" i="5"/>
  <c r="AR322" i="5" s="1"/>
  <c r="AZ288" i="5"/>
  <c r="AZ322" i="5" s="1"/>
  <c r="BH288" i="5"/>
  <c r="BH322" i="5" s="1"/>
  <c r="BP288" i="5"/>
  <c r="BP322" i="5" s="1"/>
  <c r="BA227" i="5"/>
  <c r="F248" i="5"/>
  <c r="F320" i="5" s="1"/>
  <c r="N248" i="5"/>
  <c r="N320" i="5" s="1"/>
  <c r="V248" i="5"/>
  <c r="V320" i="5" s="1"/>
  <c r="AD248" i="5"/>
  <c r="AD320" i="5" s="1"/>
  <c r="AL248" i="5"/>
  <c r="AL320" i="5" s="1"/>
  <c r="AT248" i="5"/>
  <c r="AT320" i="5" s="1"/>
  <c r="BB248" i="5"/>
  <c r="BB320" i="5" s="1"/>
  <c r="BJ248" i="5"/>
  <c r="BJ320" i="5" s="1"/>
  <c r="BR248" i="5"/>
  <c r="BR320" i="5" s="1"/>
  <c r="F288" i="5"/>
  <c r="F322" i="5" s="1"/>
  <c r="N288" i="5"/>
  <c r="N322" i="5" s="1"/>
  <c r="V288" i="5"/>
  <c r="V322" i="5" s="1"/>
  <c r="AD288" i="5"/>
  <c r="AD322" i="5" s="1"/>
  <c r="AL288" i="5"/>
  <c r="AL322" i="5" s="1"/>
  <c r="AT288" i="5"/>
  <c r="AT322" i="5" s="1"/>
  <c r="BB288" i="5"/>
  <c r="BB322" i="5" s="1"/>
  <c r="BJ288" i="5"/>
  <c r="BJ322" i="5" s="1"/>
  <c r="BR288" i="5"/>
  <c r="BR322" i="5" s="1"/>
  <c r="G248" i="5"/>
  <c r="G320" i="5" s="1"/>
  <c r="O248" i="5"/>
  <c r="O320" i="5" s="1"/>
  <c r="W248" i="5"/>
  <c r="W320" i="5" s="1"/>
  <c r="AE248" i="5"/>
  <c r="AE320" i="5" s="1"/>
  <c r="AM248" i="5"/>
  <c r="AM320" i="5" s="1"/>
  <c r="AU248" i="5"/>
  <c r="AU320" i="5" s="1"/>
  <c r="BC248" i="5"/>
  <c r="BC320" i="5" s="1"/>
  <c r="BK248" i="5"/>
  <c r="BK320" i="5" s="1"/>
  <c r="BS248" i="5"/>
  <c r="BS320" i="5" s="1"/>
  <c r="G288" i="5"/>
  <c r="G322" i="5" s="1"/>
  <c r="O288" i="5"/>
  <c r="O322" i="5" s="1"/>
  <c r="W288" i="5"/>
  <c r="W322" i="5" s="1"/>
  <c r="AE288" i="5"/>
  <c r="AE322" i="5" s="1"/>
  <c r="AM288" i="5"/>
  <c r="AM322" i="5" s="1"/>
  <c r="AU288" i="5"/>
  <c r="AU322" i="5" s="1"/>
  <c r="BC288" i="5"/>
  <c r="BC322" i="5" s="1"/>
  <c r="BK288" i="5"/>
  <c r="BK322" i="5" s="1"/>
  <c r="BS288" i="5"/>
  <c r="BS322" i="5" s="1"/>
  <c r="H248" i="5"/>
  <c r="H320" i="5" s="1"/>
  <c r="P248" i="5"/>
  <c r="P320" i="5" s="1"/>
  <c r="X248" i="5"/>
  <c r="X320" i="5" s="1"/>
  <c r="AF248" i="5"/>
  <c r="AF320" i="5" s="1"/>
  <c r="AN248" i="5"/>
  <c r="AN320" i="5" s="1"/>
  <c r="AV248" i="5"/>
  <c r="AV320" i="5" s="1"/>
  <c r="BD248" i="5"/>
  <c r="BD320" i="5" s="1"/>
  <c r="BL248" i="5"/>
  <c r="BL320" i="5" s="1"/>
  <c r="BT248" i="5"/>
  <c r="BT320" i="5" s="1"/>
  <c r="H288" i="5"/>
  <c r="H322" i="5" s="1"/>
  <c r="P288" i="5"/>
  <c r="P322" i="5" s="1"/>
  <c r="X288" i="5"/>
  <c r="X322" i="5" s="1"/>
  <c r="AF288" i="5"/>
  <c r="AF322" i="5" s="1"/>
  <c r="AN288" i="5"/>
  <c r="AN322" i="5" s="1"/>
  <c r="AV288" i="5"/>
  <c r="AV322" i="5" s="1"/>
  <c r="BD288" i="5"/>
  <c r="BD322" i="5" s="1"/>
  <c r="BL288" i="5"/>
  <c r="BL322" i="5" s="1"/>
  <c r="BT288" i="5"/>
  <c r="BT322" i="5" s="1"/>
  <c r="AP316" i="5" l="1"/>
  <c r="AP207" i="5"/>
  <c r="AP317" i="5" s="1"/>
  <c r="AP268" i="5"/>
  <c r="AP321" i="5" s="1"/>
  <c r="Y316" i="5"/>
  <c r="Y207" i="5"/>
  <c r="Y317" i="5" s="1"/>
  <c r="Y268" i="5"/>
  <c r="Y321" i="5" s="1"/>
  <c r="AS207" i="5"/>
  <c r="AS317" i="5" s="1"/>
  <c r="AS316" i="5"/>
  <c r="AS268" i="5"/>
  <c r="AS321" i="5" s="1"/>
  <c r="K316" i="5"/>
  <c r="K207" i="5"/>
  <c r="K317" i="5" s="1"/>
  <c r="K268" i="5"/>
  <c r="K321" i="5" s="1"/>
  <c r="I316" i="5"/>
  <c r="I207" i="5"/>
  <c r="I317" i="5" s="1"/>
  <c r="I268" i="5"/>
  <c r="I321" i="5" s="1"/>
  <c r="R316" i="5"/>
  <c r="R207" i="5"/>
  <c r="R317" i="5" s="1"/>
  <c r="R268" i="5"/>
  <c r="R321" i="5" s="1"/>
  <c r="J316" i="5"/>
  <c r="J207" i="5"/>
  <c r="J317" i="5" s="1"/>
  <c r="J268" i="5"/>
  <c r="J321" i="5" s="1"/>
  <c r="BK316" i="5"/>
  <c r="BK207" i="5"/>
  <c r="BK317" i="5" s="1"/>
  <c r="BK268" i="5"/>
  <c r="BK321" i="5" s="1"/>
  <c r="BH316" i="5"/>
  <c r="BH207" i="5"/>
  <c r="BH317" i="5" s="1"/>
  <c r="BH268" i="5"/>
  <c r="BH321" i="5" s="1"/>
  <c r="T316" i="5"/>
  <c r="T207" i="5"/>
  <c r="T317" i="5" s="1"/>
  <c r="T268" i="5"/>
  <c r="T321" i="5" s="1"/>
  <c r="AV316" i="5"/>
  <c r="AV207" i="5"/>
  <c r="AV317" i="5" s="1"/>
  <c r="AV268" i="5"/>
  <c r="AV321" i="5" s="1"/>
  <c r="AF316" i="5"/>
  <c r="AF207" i="5"/>
  <c r="AF317" i="5" s="1"/>
  <c r="AF268" i="5"/>
  <c r="AF321" i="5" s="1"/>
  <c r="L316" i="5"/>
  <c r="L207" i="5"/>
  <c r="L317" i="5" s="1"/>
  <c r="L268" i="5"/>
  <c r="L321" i="5" s="1"/>
  <c r="AW316" i="5"/>
  <c r="AW207" i="5"/>
  <c r="AW317" i="5" s="1"/>
  <c r="AW268" i="5"/>
  <c r="AW321" i="5" s="1"/>
  <c r="AK207" i="5"/>
  <c r="AK317" i="5" s="1"/>
  <c r="AK316" i="5"/>
  <c r="AK268" i="5"/>
  <c r="AK321" i="5" s="1"/>
  <c r="Z316" i="5"/>
  <c r="Z207" i="5"/>
  <c r="Z317" i="5" s="1"/>
  <c r="Z268" i="5"/>
  <c r="Z321" i="5" s="1"/>
  <c r="AY316" i="5"/>
  <c r="AY207" i="5"/>
  <c r="AY317" i="5" s="1"/>
  <c r="AY268" i="5"/>
  <c r="AY321" i="5" s="1"/>
  <c r="AI316" i="5"/>
  <c r="AI207" i="5"/>
  <c r="AI317" i="5" s="1"/>
  <c r="AI268" i="5"/>
  <c r="AI321" i="5" s="1"/>
  <c r="G316" i="5"/>
  <c r="G207" i="5"/>
  <c r="G317" i="5" s="1"/>
  <c r="G268" i="5"/>
  <c r="G321" i="5" s="1"/>
  <c r="BB316" i="5"/>
  <c r="BB207" i="5"/>
  <c r="BB317" i="5" s="1"/>
  <c r="BB268" i="5"/>
  <c r="BB321" i="5" s="1"/>
  <c r="AD316" i="5"/>
  <c r="AD207" i="5"/>
  <c r="AD317" i="5" s="1"/>
  <c r="AD268" i="5"/>
  <c r="AD321" i="5" s="1"/>
  <c r="AT316" i="5"/>
  <c r="AT207" i="5"/>
  <c r="AT317" i="5" s="1"/>
  <c r="AT268" i="5"/>
  <c r="AT321" i="5" s="1"/>
  <c r="S316" i="5"/>
  <c r="S207" i="5"/>
  <c r="S317" i="5" s="1"/>
  <c r="S268" i="5"/>
  <c r="S321" i="5" s="1"/>
  <c r="AJ316" i="5"/>
  <c r="AJ207" i="5"/>
  <c r="AJ317" i="5" s="1"/>
  <c r="AJ268" i="5"/>
  <c r="AJ321" i="5" s="1"/>
  <c r="AG316" i="5"/>
  <c r="AG207" i="5"/>
  <c r="AG317" i="5" s="1"/>
  <c r="AG268" i="5"/>
  <c r="AG321" i="5" s="1"/>
  <c r="BD316" i="5"/>
  <c r="BD207" i="5"/>
  <c r="BD317" i="5" s="1"/>
  <c r="BD268" i="5"/>
  <c r="BD321" i="5" s="1"/>
  <c r="AR316" i="5"/>
  <c r="AR207" i="5"/>
  <c r="AR317" i="5" s="1"/>
  <c r="AR268" i="5"/>
  <c r="AR321" i="5" s="1"/>
  <c r="AN316" i="5"/>
  <c r="AN207" i="5"/>
  <c r="AN317" i="5" s="1"/>
  <c r="AN268" i="5"/>
  <c r="AN321" i="5" s="1"/>
  <c r="X316" i="5"/>
  <c r="X207" i="5"/>
  <c r="X317" i="5" s="1"/>
  <c r="X268" i="5"/>
  <c r="X321" i="5" s="1"/>
  <c r="BF316" i="5"/>
  <c r="BF207" i="5"/>
  <c r="BF317" i="5" s="1"/>
  <c r="BF268" i="5"/>
  <c r="BF321" i="5" s="1"/>
  <c r="AO316" i="5"/>
  <c r="AO207" i="5"/>
  <c r="AO317" i="5" s="1"/>
  <c r="AO268" i="5"/>
  <c r="AO321" i="5" s="1"/>
  <c r="AC207" i="5"/>
  <c r="AC317" i="5" s="1"/>
  <c r="AC316" i="5"/>
  <c r="AC268" i="5"/>
  <c r="AC321" i="5" s="1"/>
  <c r="BM316" i="5"/>
  <c r="BM207" i="5"/>
  <c r="BM317" i="5" s="1"/>
  <c r="BM268" i="5"/>
  <c r="BM321" i="5" s="1"/>
  <c r="BJ316" i="5"/>
  <c r="BJ207" i="5"/>
  <c r="BJ317" i="5" s="1"/>
  <c r="BJ268" i="5"/>
  <c r="BJ321" i="5" s="1"/>
  <c r="AH316" i="5"/>
  <c r="AH207" i="5"/>
  <c r="AH317" i="5" s="1"/>
  <c r="AH268" i="5"/>
  <c r="AH321" i="5" s="1"/>
  <c r="AU316" i="5"/>
  <c r="AU207" i="5"/>
  <c r="AU317" i="5" s="1"/>
  <c r="AU268" i="5"/>
  <c r="AU321" i="5" s="1"/>
  <c r="AZ312" i="5"/>
  <c r="AZ146" i="5"/>
  <c r="AZ315" i="5" s="1"/>
  <c r="V316" i="5"/>
  <c r="V207" i="5"/>
  <c r="V317" i="5" s="1"/>
  <c r="V268" i="5"/>
  <c r="V321" i="5" s="1"/>
  <c r="BE316" i="5"/>
  <c r="BE207" i="5"/>
  <c r="BE317" i="5" s="1"/>
  <c r="AB316" i="5"/>
  <c r="AB207" i="5"/>
  <c r="AB317" i="5" s="1"/>
  <c r="BL316" i="5"/>
  <c r="BL207" i="5"/>
  <c r="BL317" i="5" s="1"/>
  <c r="BS316" i="5"/>
  <c r="BS207" i="5"/>
  <c r="BS317" i="5" s="1"/>
  <c r="BR316" i="5"/>
  <c r="BR207" i="5"/>
  <c r="BR317" i="5" s="1"/>
  <c r="AL316" i="5"/>
  <c r="AL207" i="5"/>
  <c r="AL317" i="5" s="1"/>
  <c r="F316" i="5"/>
  <c r="F207" i="5"/>
  <c r="F317" i="5" s="1"/>
  <c r="BJ146" i="5"/>
  <c r="BJ315" i="5" s="1"/>
  <c r="AD146" i="5"/>
  <c r="AD315" i="5" s="1"/>
  <c r="AZ85" i="5"/>
  <c r="AZ313" i="5" s="1"/>
  <c r="U146" i="5"/>
  <c r="U315" i="5" s="1"/>
  <c r="AU146" i="5"/>
  <c r="AU315" i="5" s="1"/>
  <c r="BT316" i="5"/>
  <c r="BT207" i="5"/>
  <c r="BT317" i="5" s="1"/>
  <c r="H316" i="5"/>
  <c r="H207" i="5"/>
  <c r="H317" i="5" s="1"/>
  <c r="O316" i="5"/>
  <c r="O207" i="5"/>
  <c r="O317" i="5" s="1"/>
  <c r="M207" i="5"/>
  <c r="M317" i="5" s="1"/>
  <c r="M316" i="5"/>
  <c r="AZ206" i="5"/>
  <c r="BT146" i="5"/>
  <c r="BT315" i="5" s="1"/>
  <c r="BS146" i="5"/>
  <c r="BS315" i="5" s="1"/>
  <c r="BA65" i="5"/>
  <c r="BC316" i="5"/>
  <c r="BC207" i="5"/>
  <c r="BC317" i="5" s="1"/>
  <c r="BE268" i="5"/>
  <c r="BE321" i="5" s="1"/>
  <c r="U207" i="5"/>
  <c r="U317" i="5" s="1"/>
  <c r="U316" i="5"/>
  <c r="U268" i="5"/>
  <c r="U321" i="5" s="1"/>
  <c r="BG316" i="5"/>
  <c r="BG207" i="5"/>
  <c r="BG317" i="5" s="1"/>
  <c r="AA316" i="5"/>
  <c r="AA207" i="5"/>
  <c r="AA317" i="5" s="1"/>
  <c r="BB146" i="5"/>
  <c r="BB315" i="5" s="1"/>
  <c r="V146" i="5"/>
  <c r="V315" i="5" s="1"/>
  <c r="AS146" i="5"/>
  <c r="AS315" i="5" s="1"/>
  <c r="M146" i="5"/>
  <c r="M315" i="5" s="1"/>
  <c r="AE146" i="5"/>
  <c r="AE315" i="5" s="1"/>
  <c r="BQ207" i="5"/>
  <c r="BQ317" i="5" s="1"/>
  <c r="BQ316" i="5"/>
  <c r="BT268" i="5"/>
  <c r="BT321" i="5" s="1"/>
  <c r="H268" i="5"/>
  <c r="H321" i="5" s="1"/>
  <c r="M268" i="5"/>
  <c r="M321" i="5" s="1"/>
  <c r="BA206" i="5"/>
  <c r="BC146" i="5"/>
  <c r="BC315" i="5" s="1"/>
  <c r="BL146" i="5"/>
  <c r="BL315" i="5" s="1"/>
  <c r="AM146" i="5"/>
  <c r="AM315" i="5" s="1"/>
  <c r="Q316" i="5"/>
  <c r="Q207" i="5"/>
  <c r="Q317" i="5" s="1"/>
  <c r="AM316" i="5"/>
  <c r="AM207" i="5"/>
  <c r="AM317" i="5" s="1"/>
  <c r="BI207" i="5"/>
  <c r="BI317" i="5" s="1"/>
  <c r="BI316" i="5"/>
  <c r="O268" i="5"/>
  <c r="O321" i="5" s="1"/>
  <c r="BQ268" i="5"/>
  <c r="BQ321" i="5" s="1"/>
  <c r="AZ316" i="5"/>
  <c r="AZ207" i="5"/>
  <c r="AZ317" i="5" s="1"/>
  <c r="AT146" i="5"/>
  <c r="AT315" i="5" s="1"/>
  <c r="BQ146" i="5"/>
  <c r="BQ315" i="5" s="1"/>
  <c r="AK146" i="5"/>
  <c r="AK315" i="5" s="1"/>
  <c r="BU316" i="5"/>
  <c r="BU207" i="5"/>
  <c r="BU317" i="5" s="1"/>
  <c r="AB268" i="5"/>
  <c r="AB321" i="5" s="1"/>
  <c r="AE316" i="5"/>
  <c r="AE207" i="5"/>
  <c r="AE317" i="5" s="1"/>
  <c r="BA316" i="5"/>
  <c r="BI268" i="5"/>
  <c r="BI321" i="5" s="1"/>
  <c r="AX186" i="5"/>
  <c r="W146" i="5"/>
  <c r="W315" i="5" s="1"/>
  <c r="X146" i="5"/>
  <c r="X315" i="5" s="1"/>
  <c r="O146" i="5"/>
  <c r="O315" i="5" s="1"/>
  <c r="P316" i="5"/>
  <c r="P207" i="5"/>
  <c r="P317" i="5" s="1"/>
  <c r="W316" i="5"/>
  <c r="W207" i="5"/>
  <c r="W317" i="5" s="1"/>
  <c r="N316" i="5"/>
  <c r="N207" i="5"/>
  <c r="N317" i="5" s="1"/>
  <c r="BA268" i="5"/>
  <c r="BA321" i="5" s="1"/>
  <c r="AQ316" i="5"/>
  <c r="AQ207" i="5"/>
  <c r="AQ317" i="5" s="1"/>
  <c r="BR146" i="5"/>
  <c r="BR315" i="5" s="1"/>
  <c r="AL146" i="5"/>
  <c r="AL315" i="5" s="1"/>
  <c r="F146" i="5"/>
  <c r="F315" i="5" s="1"/>
  <c r="BI146" i="5"/>
  <c r="BI315" i="5" s="1"/>
  <c r="AC146" i="5"/>
  <c r="AC315" i="5" s="1"/>
  <c r="BK146" i="5"/>
  <c r="BK315" i="5" s="1"/>
  <c r="AX316" i="5" l="1"/>
  <c r="AX207" i="5"/>
  <c r="AX317" i="5" s="1"/>
  <c r="AX268" i="5"/>
  <c r="AX321" i="5" s="1"/>
  <c r="BA312" i="5"/>
  <c r="BA146" i="5"/>
  <c r="BA315" i="5" s="1"/>
  <c r="BA207" i="5"/>
  <c r="BA31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Raphael Furrier - Genial</author>
    <author>tc={56ACEC94-7164-41F4-909E-73948726A570}</author>
    <author>tc={EA97CF58-E872-4510-8F63-569CF9E16993}</author>
    <author>tc={A22C506B-5BD6-4420-AC28-FB0C5CB29283}</author>
    <author>tc={6AC5AA18-9C16-4D3B-BC6E-240ED28259B5}</author>
  </authors>
  <commentList>
    <comment ref="BB28" authorId="0" shapeId="0" xr:uid="{EE23B829-5E65-4F45-BB3A-2949EE6B907F}">
      <text>
        <r>
          <rPr>
            <b/>
            <sz val="9"/>
            <color indexed="81"/>
            <rFont val="Tahoma"/>
            <family val="2"/>
          </rPr>
          <t>Raphael Furrier - Genial:</t>
        </r>
        <r>
          <rPr>
            <sz val="9"/>
            <color indexed="81"/>
            <rFont val="Tahoma"/>
            <family val="2"/>
          </rPr>
          <t xml:space="preserve">
R$ 189 mil de rendimentos de tickers de oferta (MALL13 e MALL14)</t>
        </r>
      </text>
    </comment>
    <comment ref="BC28" authorId="0" shapeId="0" xr:uid="{329FAD49-3946-41C8-AAB3-58554F4A0E77}">
      <text>
        <r>
          <rPr>
            <b/>
            <sz val="9"/>
            <color indexed="81"/>
            <rFont val="Tahoma"/>
            <family val="2"/>
          </rPr>
          <t>Raphael Furrier - Genial:</t>
        </r>
        <r>
          <rPr>
            <sz val="9"/>
            <color indexed="81"/>
            <rFont val="Tahoma"/>
            <family val="2"/>
          </rPr>
          <t xml:space="preserve">
R$ 808 mil de rendimentos de tickers de oferta (MALL13 e MALL14)</t>
        </r>
      </text>
    </comment>
    <comment ref="AH302" authorId="1" shapeId="0" xr:uid="{56ACEC94-7164-41F4-909E-73948726A570}">
      <text>
        <t>[Threaded comment]
Your version of Excel allows you to read this threaded comment; however, any edits to it will get removed if the file is opened in a newer version of Excel. Learn more: https://go.microsoft.com/fwlink/?linkid=870924
Comment:
    falta envio da segunda remessa - deve mandar segunda</t>
      </text>
    </comment>
    <comment ref="AI302" authorId="2" shapeId="0" xr:uid="{EA97CF58-E872-4510-8F63-569CF9E16993}">
      <text>
        <t>[Threaded comment]
Your version of Excel allows you to read this threaded comment; however, any edits to it will get removed if the file is opened in a newer version of Excel. Learn more: https://go.microsoft.com/fwlink/?linkid=870924
Comment:
    164 é previsão
Reply:
    650k de ativação do ITBI</t>
      </text>
    </comment>
    <comment ref="AH303" authorId="3" shapeId="0" xr:uid="{A22C506B-5BD6-4420-AC28-FB0C5CB2928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verificar se tem complemento</t>
      </text>
    </comment>
    <comment ref="AR304" authorId="4" shapeId="0" xr:uid="{6AC5AA18-9C16-4D3B-BC6E-240ED28259B5}">
      <text>
        <t>[Threaded comment]
Your version of Excel allows you to read this threaded comment; however, any edits to it will get removed if the file is opened in a newer version of Excel. Learn more: https://go.microsoft.com/fwlink/?linkid=870924
Comment:
    Ficou faltando 10k para recebermos</t>
      </text>
    </comment>
  </commentList>
</comments>
</file>

<file path=xl/sharedStrings.xml><?xml version="1.0" encoding="utf-8"?>
<sst xmlns="http://schemas.openxmlformats.org/spreadsheetml/2006/main" count="5168" uniqueCount="232">
  <si>
    <t>Genial Malls Fundo de Investimento Imobiliário - MALL11</t>
  </si>
  <si>
    <t>Planilha de Fundamentos</t>
  </si>
  <si>
    <t>Objetivo do Fundo</t>
  </si>
  <si>
    <t>O Fundo tem como objetivo a obtenção de renda, a partir da exploração imobiliária de participações em shopping centers no Brasil, e ganho de capital, através da compra e venda dos ativos na carteira do Fundo.</t>
  </si>
  <si>
    <t>Visão Geral</t>
  </si>
  <si>
    <t>Performance</t>
  </si>
  <si>
    <t>Código de negociação:</t>
  </si>
  <si>
    <t>MALL11</t>
  </si>
  <si>
    <t>Patrimônio Líquido:</t>
  </si>
  <si>
    <t>Gestor:</t>
  </si>
  <si>
    <t>Genial Gestão Ltda.</t>
  </si>
  <si>
    <t>Quantidade de Cotas:</t>
  </si>
  <si>
    <t>Administrador:</t>
  </si>
  <si>
    <t>Genial Investimentos Corretora de Valores Mobiliários S.A.</t>
  </si>
  <si>
    <t>Valor Cota Patrimônial:</t>
  </si>
  <si>
    <t>Taxa de Administração:</t>
  </si>
  <si>
    <t>0,5% a.a</t>
  </si>
  <si>
    <t>Valor da Cota no Mercado:</t>
  </si>
  <si>
    <t>Taxa de Performance:</t>
  </si>
  <si>
    <t>Não há</t>
  </si>
  <si>
    <t>Market cap:</t>
  </si>
  <si>
    <t>Tipo Anbima:</t>
  </si>
  <si>
    <t>FII Renda Gestão Ativa Segmento Shopping Center</t>
  </si>
  <si>
    <t>P/VP:</t>
  </si>
  <si>
    <t>Público Alvo:</t>
  </si>
  <si>
    <t>Investidores em geral</t>
  </si>
  <si>
    <t>Data Base:</t>
  </si>
  <si>
    <t>Site:</t>
  </si>
  <si>
    <t>http://genialmalls.com.br/</t>
  </si>
  <si>
    <t>Características</t>
  </si>
  <si>
    <t>Resumo do Portfólio</t>
  </si>
  <si>
    <t>Ínicio das Atividades:</t>
  </si>
  <si>
    <t>Dezembro de 2017</t>
  </si>
  <si>
    <t>Número de Ativos:</t>
  </si>
  <si>
    <t>Tipo de Fundo:</t>
  </si>
  <si>
    <t>Fundo de Investimento Imobiliário (FII)</t>
  </si>
  <si>
    <t>ABL Total (m²):</t>
  </si>
  <si>
    <t>Ofertas concluídas:</t>
  </si>
  <si>
    <t>ABL Própria (m²):</t>
  </si>
  <si>
    <t>Prazo do Fundo:</t>
  </si>
  <si>
    <t>Indeterminado</t>
  </si>
  <si>
    <t>Vacância Física:</t>
  </si>
  <si>
    <t>Portfólio do Fundo</t>
  </si>
  <si>
    <t>Shoppings</t>
  </si>
  <si>
    <t>ABL Total (m²)</t>
  </si>
  <si>
    <t>ABL Própria (m²)</t>
  </si>
  <si>
    <t>Cidade</t>
  </si>
  <si>
    <t>Estado</t>
  </si>
  <si>
    <t>Data de Aquisição</t>
  </si>
  <si>
    <t>Investimento</t>
  </si>
  <si>
    <t>Participação</t>
  </si>
  <si>
    <t>Administradora</t>
  </si>
  <si>
    <t>Maceió Shopping</t>
  </si>
  <si>
    <t>Maceió</t>
  </si>
  <si>
    <t>AL</t>
  </si>
  <si>
    <t>Proshopping</t>
  </si>
  <si>
    <t>Suzano Shopping</t>
  </si>
  <si>
    <t>Suzano</t>
  </si>
  <si>
    <t>SP</t>
  </si>
  <si>
    <t>HBR Realty</t>
  </si>
  <si>
    <t>Shopping Tacaruna</t>
  </si>
  <si>
    <t>Recife</t>
  </si>
  <si>
    <t>PE</t>
  </si>
  <si>
    <t>Tmall</t>
  </si>
  <si>
    <t>Shopping Taboão</t>
  </si>
  <si>
    <t>Taboão da Serra</t>
  </si>
  <si>
    <t>Feira de Santana</t>
  </si>
  <si>
    <t>BA</t>
  </si>
  <si>
    <t>Shopping Park Lagos</t>
  </si>
  <si>
    <t>Cabo Frio</t>
  </si>
  <si>
    <t>RJ</t>
  </si>
  <si>
    <t>Argo</t>
  </si>
  <si>
    <t>Shopping Park Sul</t>
  </si>
  <si>
    <t>Volta Redonda</t>
  </si>
  <si>
    <t>Madureira Shopping</t>
  </si>
  <si>
    <t>Rio de Janeiro</t>
  </si>
  <si>
    <t>Ancar Ivanhoe</t>
  </si>
  <si>
    <t>Campinas Shopping</t>
  </si>
  <si>
    <t>Campinas</t>
  </si>
  <si>
    <t>Total</t>
  </si>
  <si>
    <t>Distribuição Geográfica</t>
  </si>
  <si>
    <t>Diversificação por ativos (% da carteira)</t>
  </si>
  <si>
    <t>Ativos</t>
  </si>
  <si>
    <t>%</t>
  </si>
  <si>
    <t>Boulevard Shopping Feira</t>
  </si>
  <si>
    <t>% NOI por Shopping</t>
  </si>
  <si>
    <t>% NOI por Estado</t>
  </si>
  <si>
    <t>% NOI por Administradora</t>
  </si>
  <si>
    <t xml:space="preserve">Shopping Tacaruna </t>
  </si>
  <si>
    <t>Boulevard Shopping Feira + C&amp;A</t>
  </si>
  <si>
    <t xml:space="preserve">Shopping Park Lagos </t>
  </si>
  <si>
    <t xml:space="preserve">Shopping Park Sul </t>
  </si>
  <si>
    <t xml:space="preserve">Madureira Shopping </t>
  </si>
  <si>
    <t>Total 2019</t>
  </si>
  <si>
    <t>Total 2020</t>
  </si>
  <si>
    <t>Total 2021</t>
  </si>
  <si>
    <t>Total 2022</t>
  </si>
  <si>
    <t>Renda Imobiliária</t>
  </si>
  <si>
    <t>Remessa de Resultados - Shoppings</t>
  </si>
  <si>
    <t xml:space="preserve">Shopping Maceió </t>
  </si>
  <si>
    <t>Shopping Suzano</t>
  </si>
  <si>
    <t>dez-19 e mar-21</t>
  </si>
  <si>
    <t>Renda Mínima Garantida</t>
  </si>
  <si>
    <t>-</t>
  </si>
  <si>
    <t>Fluxo de Caixa (100% dos Ativos)</t>
  </si>
  <si>
    <t>Total 2023</t>
  </si>
  <si>
    <t>Shopping Maceió</t>
  </si>
  <si>
    <t>Receitas Totais</t>
  </si>
  <si>
    <t>Aluguel Mínimo</t>
  </si>
  <si>
    <t>Aluguel Complementar</t>
  </si>
  <si>
    <t>Mall e Mídia</t>
  </si>
  <si>
    <t xml:space="preserve">Resultado Estacionamento </t>
  </si>
  <si>
    <t>Outras Receitas</t>
  </si>
  <si>
    <t>Despesas Totais</t>
  </si>
  <si>
    <t>Encargos de Lojas Vagas e Contratuais</t>
  </si>
  <si>
    <t>Outras Despesas</t>
  </si>
  <si>
    <t>Resultado Operacional Líquido (NOI)</t>
  </si>
  <si>
    <t xml:space="preserve"> </t>
  </si>
  <si>
    <t xml:space="preserve">Boulevard Shopping Feira </t>
  </si>
  <si>
    <t>Boulevard Shopping Feira - Loja C&amp;A</t>
  </si>
  <si>
    <t xml:space="preserve">                       Malls Brasil Plural FII</t>
  </si>
  <si>
    <t>Indicadores Operacionais (100%)</t>
  </si>
  <si>
    <t>Participação %</t>
  </si>
  <si>
    <t>C&amp;A Boulevard Shopping Feira</t>
  </si>
  <si>
    <t>Taxa de Ocupação</t>
  </si>
  <si>
    <t>NOI Histórico @100% dos Shoppings</t>
  </si>
  <si>
    <t>NOI Caixa @stake</t>
  </si>
  <si>
    <t>NOI/m²</t>
  </si>
  <si>
    <t>Total de Vendas</t>
  </si>
  <si>
    <t>Vendas @ Stake</t>
  </si>
  <si>
    <t>Vendas/m²</t>
  </si>
  <si>
    <t>Aluguel Faturado</t>
  </si>
  <si>
    <t xml:space="preserve">Total </t>
  </si>
  <si>
    <t>Inadimplência Líquida</t>
  </si>
  <si>
    <t>SSS</t>
  </si>
  <si>
    <t>SSR</t>
  </si>
  <si>
    <t>Fluxo de Veículos</t>
  </si>
  <si>
    <t>Consolidado MALL11</t>
  </si>
  <si>
    <t>Vendas</t>
  </si>
  <si>
    <t>Inadimplência Líquida (R$)</t>
  </si>
  <si>
    <t>Inadimplência Líquida (%)</t>
  </si>
  <si>
    <t xml:space="preserve">Endividamento </t>
  </si>
  <si>
    <t>Saldo Devedor - CRI</t>
  </si>
  <si>
    <t>Glossário</t>
  </si>
  <si>
    <r>
      <t>Receita Imobiliária:</t>
    </r>
    <r>
      <rPr>
        <sz val="10"/>
        <color theme="1" tint="0.14999847407452621"/>
        <rFont val="Aptos Narrow"/>
        <family val="2"/>
        <scheme val="minor"/>
      </rPr>
      <t xml:space="preserve"> </t>
    </r>
  </si>
  <si>
    <t xml:space="preserve"> Rendimentos auferidos provenientes dos empreendimentos investidos pelo Fundo, que basicamente são os alugueis recebidos pelos shoppings descontados por despesas operacionais dos mesmos, proporcional à participação do Fundo no ativo</t>
  </si>
  <si>
    <r>
      <t>Receita Financeira:</t>
    </r>
    <r>
      <rPr>
        <sz val="10"/>
        <color theme="1" tint="0.14999847407452621"/>
        <rFont val="Aptos Narrow"/>
        <family val="2"/>
        <scheme val="minor"/>
      </rPr>
      <t xml:space="preserve"> </t>
    </r>
  </si>
  <si>
    <t>Receita proveniente dos rendimentos auferidos com a aplicação caixa do Fundo, bruto de impostos, seja por meio da rentabilidade de títulos de renda fixa, rendimentos de fundos imobiliários e resultado de operações de trade</t>
  </si>
  <si>
    <r>
      <t>Margem Líquida de Distribuição:</t>
    </r>
    <r>
      <rPr>
        <sz val="10"/>
        <color theme="1" tint="0.14999847407452621"/>
        <rFont val="Aptos Narrow"/>
        <family val="2"/>
        <scheme val="minor"/>
      </rPr>
      <t xml:space="preserve"> </t>
    </r>
  </si>
  <si>
    <t xml:space="preserve">Razão entre Renda Imobiliária e Distribuição de Rendimentos </t>
  </si>
  <si>
    <r>
      <t>Valor de Mercado do Fundo:</t>
    </r>
    <r>
      <rPr>
        <sz val="10"/>
        <color theme="1" tint="0.14999847407452621"/>
        <rFont val="Aptos Narrow"/>
        <family val="2"/>
        <scheme val="minor"/>
      </rPr>
      <t xml:space="preserve"> </t>
    </r>
  </si>
  <si>
    <t>Equivalente a Número de Cotas Emitidas x Preço de Negociação por Cota no mercado</t>
  </si>
  <si>
    <t>Dividend Yield:</t>
  </si>
  <si>
    <t>Razão entre Distribuição de Rendimentos e Preço de Negociação pro Cota no mercado</t>
  </si>
  <si>
    <r>
      <t>Área Bruta Locável (“ABL”):</t>
    </r>
    <r>
      <rPr>
        <sz val="10"/>
        <color theme="1" tint="0.14999847407452621"/>
        <rFont val="Aptos Narrow"/>
        <family val="2"/>
        <scheme val="minor"/>
      </rPr>
      <t xml:space="preserve"> </t>
    </r>
  </si>
  <si>
    <t>Refere-se ao total da metragem quadrada de todas as áreas do empreendimento para fins de locação, com exceção de propriedades de terceiros assim como quiosques e locações temporárias.</t>
  </si>
  <si>
    <r>
      <t>Área Bruta Locável Própria (“ABL Própria”):</t>
    </r>
    <r>
      <rPr>
        <sz val="10"/>
        <color theme="1" tint="0.14999847407452621"/>
        <rFont val="Aptos Narrow"/>
        <family val="2"/>
        <scheme val="minor"/>
      </rPr>
      <t xml:space="preserve"> </t>
    </r>
  </si>
  <si>
    <t>Refere-se ao total da metragem quadrada de propriedade do Fundo</t>
  </si>
  <si>
    <r>
      <t>Taxa de Ocupação:</t>
    </r>
    <r>
      <rPr>
        <sz val="10"/>
        <color theme="1" tint="0.14999847407452621"/>
        <rFont val="Aptos Narrow"/>
        <family val="2"/>
        <scheme val="minor"/>
      </rPr>
      <t xml:space="preserve"> </t>
    </r>
  </si>
  <si>
    <t>Razão entre ABL Ocupada e ABL Total do empreendimento</t>
  </si>
  <si>
    <r>
      <t>Vacância:</t>
    </r>
    <r>
      <rPr>
        <sz val="12"/>
        <color theme="1" tint="0.14999847407452621"/>
        <rFont val="Aptos Narrow"/>
        <family val="2"/>
        <scheme val="minor"/>
      </rPr>
      <t xml:space="preserve"> </t>
    </r>
  </si>
  <si>
    <t>Razão entre ABL Não Ocupada e ABL Total do empreendimento</t>
  </si>
  <si>
    <r>
      <t>Net Operating Income (“NOI”):</t>
    </r>
    <r>
      <rPr>
        <sz val="12"/>
        <color theme="1" tint="0.14999847407452621"/>
        <rFont val="Aptos Narrow"/>
        <family val="2"/>
        <scheme val="minor"/>
      </rPr>
      <t xml:space="preserve"> </t>
    </r>
  </si>
  <si>
    <t>Geração de caixa operacional do empreendimento</t>
  </si>
  <si>
    <r>
      <t>Inadimplência Líquida:</t>
    </r>
    <r>
      <rPr>
        <sz val="12"/>
        <color theme="1" tint="0.14999847407452621"/>
        <rFont val="Aptos Narrow"/>
        <family val="2"/>
        <scheme val="minor"/>
      </rPr>
      <t xml:space="preserve"> </t>
    </r>
  </si>
  <si>
    <t>Percentual do aluguel não recebido acrescido de regularização de aluguéis em aberto de meses anteriores com relação ao faturado no período em questão</t>
  </si>
  <si>
    <t>Shopping Bauru</t>
  </si>
  <si>
    <t>Shopping Metropolitano Barra</t>
  </si>
  <si>
    <t>Caxias Shopping</t>
  </si>
  <si>
    <t>Península Open Mall</t>
  </si>
  <si>
    <t>Rio2 Shopping</t>
  </si>
  <si>
    <t>Saldo Devedor Total*</t>
  </si>
  <si>
    <t>*com base no dia do pagamento da PMT</t>
  </si>
  <si>
    <t>Cinco emissões de cotas realizadas</t>
  </si>
  <si>
    <t>Bauru</t>
  </si>
  <si>
    <t>Duque de Caxias</t>
  </si>
  <si>
    <t>Allos</t>
  </si>
  <si>
    <t>Syn</t>
  </si>
  <si>
    <t>Aluguel Total</t>
  </si>
  <si>
    <t xml:space="preserve">                       Genial Malls FII</t>
  </si>
  <si>
    <t>YTD 2024</t>
  </si>
  <si>
    <t xml:space="preserve">Outras Receitas: </t>
  </si>
  <si>
    <t>Receitas de determinadas taxas, multas e encargos, entre outras.</t>
  </si>
  <si>
    <t>Outras Despesas:</t>
  </si>
  <si>
    <t xml:space="preserve"> Despesas com determinadas taxas (administração, comercialização, tarifas bancárias...), auditorias, entre outras</t>
  </si>
  <si>
    <t>Data Base Shoppings</t>
  </si>
  <si>
    <t>Data Base Fundo</t>
  </si>
  <si>
    <t>Boulevard Shopping Feira: Além da participação no shopping, o Fundo possui 48,83% da Loja C&amp;A Feira, de 2.108 m², e fração ideal de um terreno, destinado à expansão do Boulevard Feira de 29%.</t>
  </si>
  <si>
    <t>Península Open Mall e Rio2 Shopping: Via BTML11</t>
  </si>
  <si>
    <t/>
  </si>
  <si>
    <t>Genial Malls FII</t>
  </si>
  <si>
    <t>DRE do Fundo</t>
  </si>
  <si>
    <t>YTD</t>
  </si>
  <si>
    <t>Número de Cotas</t>
  </si>
  <si>
    <t>Resultado Imobiliário</t>
  </si>
  <si>
    <t>Imóveis</t>
  </si>
  <si>
    <t>Receita Financeira</t>
  </si>
  <si>
    <t>Dividendos - FIIs</t>
  </si>
  <si>
    <t>Resultado com Venda - FIIs</t>
  </si>
  <si>
    <t>Renda Fixa</t>
  </si>
  <si>
    <t>Total de Receita</t>
  </si>
  <si>
    <t>Despesas Financeiras</t>
  </si>
  <si>
    <t>Pagamento de Juros¹</t>
  </si>
  <si>
    <t xml:space="preserve">Despesas Operacionais </t>
  </si>
  <si>
    <t>Taxa de Administração, Gestão e Escrituração</t>
  </si>
  <si>
    <t xml:space="preserve">Outras Despesas Operacionais  </t>
  </si>
  <si>
    <t>Total de Despesas</t>
  </si>
  <si>
    <t>Resultado do Fundo</t>
  </si>
  <si>
    <t>Resultado/Cota</t>
  </si>
  <si>
    <t>Rendimentos Distribuídos</t>
  </si>
  <si>
    <t>Distribuição/Cota</t>
  </si>
  <si>
    <t>Base de Resultados</t>
  </si>
  <si>
    <t xml:space="preserve">Base de Resultados Acumulada Inicial </t>
  </si>
  <si>
    <t>Base de Resultados Acumulada Final (R$/Cota)</t>
  </si>
  <si>
    <t xml:space="preserve">Indicadores do Mercado e Patrimoniais </t>
  </si>
  <si>
    <t>Valor de Mercado (R$/Cota)²</t>
  </si>
  <si>
    <t>Valor de Mercado</t>
  </si>
  <si>
    <t>Valor Patrimonial (R$/Cota)²</t>
  </si>
  <si>
    <t xml:space="preserve">Valor Patrimonial </t>
  </si>
  <si>
    <t xml:space="preserve">DY Mercado </t>
  </si>
  <si>
    <t xml:space="preserve">DY Patrimonial </t>
  </si>
  <si>
    <t xml:space="preserve">DY Mercado Anualizado </t>
  </si>
  <si>
    <t>DY Patrimonial Anualizado</t>
  </si>
  <si>
    <t>¹  Juros referente a operação de compra de ativos via estruturação de CRI</t>
  </si>
  <si>
    <t>²  Cota no último dia útil do mês</t>
  </si>
  <si>
    <r>
      <t>MALL11</t>
    </r>
    <r>
      <rPr>
        <b/>
        <vertAlign val="superscript"/>
        <sz val="10"/>
        <color rgb="FF404040"/>
        <rFont val="Aptos Narrow"/>
        <family val="2"/>
        <scheme val="minor"/>
      </rPr>
      <t>2</t>
    </r>
  </si>
  <si>
    <r>
      <t>MALL11</t>
    </r>
    <r>
      <rPr>
        <b/>
        <vertAlign val="superscript"/>
        <sz val="10"/>
        <color rgb="FF404040"/>
        <rFont val="Aptos Narrow"/>
        <family val="2"/>
        <scheme val="minor"/>
      </rPr>
      <t>3</t>
    </r>
  </si>
  <si>
    <t>¹ O Boulevad Shopping Feira possuí uma loja vendida a qual possuí uma ABL total de 2.108,1 m², onde o Fundo possuí uma participação de 48,83%. Tal área foi somada na linha de ABL própria, já com a participação do Fundo.</t>
  </si>
  <si>
    <r>
      <rPr>
        <vertAlign val="super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scheme val="minor"/>
      </rPr>
      <t xml:space="preserve"> Valores do final do periódo ponderado pela ABL própria do fundo </t>
    </r>
  </si>
  <si>
    <r>
      <rPr>
        <vertAlign val="superscript"/>
        <sz val="10"/>
        <color theme="1"/>
        <rFont val="Aptos Narrow"/>
        <family val="2"/>
        <scheme val="minor"/>
      </rPr>
      <t>3</t>
    </r>
    <r>
      <rPr>
        <sz val="10"/>
        <color theme="1"/>
        <rFont val="Aptos Narrow"/>
        <family val="2"/>
        <scheme val="minor"/>
      </rPr>
      <t xml:space="preserve"> Média das variações mensais  ponderadas pela ABL própria do fundo</t>
    </r>
  </si>
  <si>
    <t>CRI - Série 468 (Vencimento 24/12/24)</t>
  </si>
  <si>
    <t>CRI - Série 470 (Vencimento 24/12/36)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</si>
</sst>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[$-416]mmm\-yy;@"/>
    <numFmt numFmtId="166" formatCode="#,##0.00_ ;\-#,##0.00\ "/>
    <numFmt numFmtId="167" formatCode="mmm\-yy"/>
    <numFmt numFmtId="168" formatCode="_(* #,##0_);_(* \(#,##0\);_(* &quot;-&quot;??_);_(@_)"/>
    <numFmt numFmtId="169" formatCode="_(* #,##0.00_);_(* \(#,##0.00\);_(* &quot;-&quot;??_);_(@_)"/>
    <numFmt numFmtId="170" formatCode="0.0%"/>
    <numFmt numFmtId="171" formatCode="dd\ mmm\ yy"/>
    <numFmt numFmtId="172" formatCode="#,##0_ ;\-#,##0\ "/>
  </numFmts>
  <fonts count="8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rgb="FF0A4263"/>
      <name val="Compasse"/>
      <family val="2"/>
    </font>
    <font>
      <sz val="11"/>
      <color theme="1"/>
      <name val="Compasse"/>
      <family val="2"/>
    </font>
    <font>
      <b/>
      <sz val="20"/>
      <color rgb="FF17375E"/>
      <name val="Aptos Narrow"/>
      <family val="2"/>
      <scheme val="minor"/>
    </font>
    <font>
      <b/>
      <sz val="18"/>
      <color theme="3"/>
      <name val="Aptos Narrow"/>
      <family val="2"/>
      <scheme val="minor"/>
    </font>
    <font>
      <sz val="11"/>
      <color rgb="FF0A4263"/>
      <name val="Compasse"/>
      <family val="2"/>
    </font>
    <font>
      <sz val="10"/>
      <color theme="1"/>
      <name val="Aptos Narrow"/>
      <family val="2"/>
      <scheme val="minor"/>
    </font>
    <font>
      <sz val="14"/>
      <color rgb="FF17375E"/>
      <name val="Aptos Narrow"/>
      <family val="2"/>
      <scheme val="minor"/>
    </font>
    <font>
      <b/>
      <sz val="10"/>
      <color rgb="FF17375E"/>
      <name val="Aptos Narrow"/>
      <family val="2"/>
      <scheme val="minor"/>
    </font>
    <font>
      <sz val="10"/>
      <color rgb="FF17375E"/>
      <name val="Aptos Narrow"/>
      <family val="2"/>
      <scheme val="minor"/>
    </font>
    <font>
      <sz val="11"/>
      <color rgb="FF17375E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sz val="10"/>
      <color rgb="FF6D6E70"/>
      <name val="Aptos Narrow"/>
      <family val="2"/>
      <scheme val="minor"/>
    </font>
    <font>
      <b/>
      <sz val="12"/>
      <color rgb="FF4472C4"/>
      <name val="Aptos Narrow"/>
      <family val="2"/>
      <scheme val="minor"/>
    </font>
    <font>
      <b/>
      <sz val="12"/>
      <color theme="2" tint="-0.749992370372631"/>
      <name val="Compasse"/>
      <family val="2"/>
    </font>
    <font>
      <sz val="12"/>
      <color rgb="FF6D6E70"/>
      <name val="Compasse"/>
      <family val="2"/>
    </font>
    <font>
      <sz val="11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b/>
      <sz val="11"/>
      <color theme="0"/>
      <name val="Calibri "/>
    </font>
    <font>
      <sz val="11"/>
      <color theme="2" tint="-0.749992370372631"/>
      <name val="Aptos Narrow"/>
      <family val="2"/>
      <scheme val="minor"/>
    </font>
    <font>
      <b/>
      <sz val="11"/>
      <name val="Compasse"/>
    </font>
    <font>
      <b/>
      <sz val="16"/>
      <color rgb="FF17375E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ompasse"/>
    </font>
    <font>
      <sz val="10"/>
      <color theme="1" tint="0.249977111117893"/>
      <name val="Aptos Narrow"/>
      <family val="2"/>
      <scheme val="minor"/>
    </font>
    <font>
      <sz val="10"/>
      <color rgb="FF3A3A3A"/>
      <name val="Aptos Narrow"/>
      <family val="2"/>
      <scheme val="minor"/>
    </font>
    <font>
      <b/>
      <sz val="10"/>
      <color rgb="FF3A3A3A"/>
      <name val="Aptos Narrow"/>
      <family val="2"/>
      <scheme val="minor"/>
    </font>
    <font>
      <b/>
      <sz val="10"/>
      <color theme="1" tint="0.249977111117893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3A3A3A"/>
      <name val="Aptos Narrow"/>
      <family val="2"/>
      <scheme val="minor"/>
    </font>
    <font>
      <b/>
      <sz val="10"/>
      <color rgb="FF474644"/>
      <name val="Aptos Narrow"/>
      <family val="2"/>
      <scheme val="minor"/>
    </font>
    <font>
      <b/>
      <sz val="12"/>
      <color rgb="FF17375E"/>
      <name val="Compasse"/>
    </font>
    <font>
      <b/>
      <sz val="10"/>
      <color rgb="FF474644"/>
      <name val="Compasse"/>
    </font>
    <font>
      <sz val="10"/>
      <color theme="1"/>
      <name val="Compasse"/>
      <family val="2"/>
    </font>
    <font>
      <sz val="10"/>
      <color rgb="FF17375E"/>
      <name val="Compasse"/>
      <family val="2"/>
    </font>
    <font>
      <sz val="12"/>
      <color rgb="FF17375E"/>
      <name val="Compasse"/>
    </font>
    <font>
      <sz val="10"/>
      <color theme="1"/>
      <name val="Compasse"/>
    </font>
    <font>
      <b/>
      <sz val="10"/>
      <color theme="0"/>
      <name val="Compasse"/>
    </font>
    <font>
      <b/>
      <sz val="10"/>
      <color rgb="FF474644"/>
      <name val="Compasse"/>
      <family val="2"/>
    </font>
    <font>
      <sz val="11"/>
      <color theme="1" tint="0.249977111117893"/>
      <name val="Compasse"/>
    </font>
    <font>
      <b/>
      <sz val="11"/>
      <color rgb="FF474644"/>
      <name val="Compasse"/>
    </font>
    <font>
      <b/>
      <sz val="11"/>
      <color rgb="FF474644"/>
      <name val="Compasse"/>
      <family val="2"/>
    </font>
    <font>
      <sz val="11"/>
      <color rgb="FF17375E"/>
      <name val="Compasse"/>
      <family val="2"/>
    </font>
    <font>
      <b/>
      <sz val="10"/>
      <color theme="1"/>
      <name val="Compasse"/>
      <family val="2"/>
    </font>
    <font>
      <sz val="10"/>
      <name val="Aptos Narrow"/>
      <family val="2"/>
      <scheme val="minor"/>
    </font>
    <font>
      <b/>
      <sz val="11"/>
      <color theme="1"/>
      <name val="Compasse"/>
      <family val="2"/>
    </font>
    <font>
      <sz val="11"/>
      <color rgb="FF0070C0"/>
      <name val="Aptos Narrow"/>
      <family val="2"/>
      <scheme val="minor"/>
    </font>
    <font>
      <b/>
      <sz val="11"/>
      <color rgb="FF3A3A3A"/>
      <name val="Compasse"/>
      <family val="2"/>
    </font>
    <font>
      <sz val="10"/>
      <color theme="1" tint="0.249977111117893"/>
      <name val="Compasse"/>
      <family val="2"/>
    </font>
    <font>
      <b/>
      <sz val="11"/>
      <color rgb="FF3A3A3A"/>
      <name val="Aptos Narrow"/>
      <family val="2"/>
      <scheme val="minor"/>
    </font>
    <font>
      <b/>
      <sz val="11"/>
      <color rgb="FF3A3A3A"/>
      <name val="Compasse Light"/>
      <family val="2"/>
    </font>
    <font>
      <b/>
      <sz val="10"/>
      <color theme="0"/>
      <name val="Compasse"/>
      <family val="2"/>
    </font>
    <font>
      <sz val="10"/>
      <color theme="0"/>
      <name val="Compasse"/>
      <family val="2"/>
    </font>
    <font>
      <sz val="11"/>
      <color theme="1" tint="0.249977111117893"/>
      <name val="Compasse Light"/>
      <family val="2"/>
    </font>
    <font>
      <b/>
      <sz val="11"/>
      <color theme="1" tint="0.249977111117893"/>
      <name val="Compasse Light"/>
      <family val="2"/>
    </font>
    <font>
      <b/>
      <sz val="11"/>
      <color theme="1" tint="0.249977111117893"/>
      <name val="Compasse"/>
      <family val="2"/>
    </font>
    <font>
      <sz val="10"/>
      <color theme="0" tint="-4.9989318521683403E-2"/>
      <name val="Aptos Narrow"/>
      <family val="2"/>
      <scheme val="minor"/>
    </font>
    <font>
      <b/>
      <sz val="10"/>
      <color theme="0" tint="-4.9989318521683403E-2"/>
      <name val="Aptos Narrow"/>
      <family val="2"/>
      <scheme val="minor"/>
    </font>
    <font>
      <b/>
      <sz val="10"/>
      <color theme="0" tint="-4.9989318521683403E-2"/>
      <name val="Compasse"/>
      <family val="2"/>
    </font>
    <font>
      <sz val="10"/>
      <color theme="0" tint="-4.9989318521683403E-2"/>
      <name val="Compasse"/>
      <family val="2"/>
    </font>
    <font>
      <b/>
      <sz val="10"/>
      <color rgb="FF17375E"/>
      <name val="Compasse"/>
      <family val="2"/>
    </font>
    <font>
      <b/>
      <sz val="10"/>
      <color rgb="FF404040"/>
      <name val="Aptos Narrow"/>
      <family val="2"/>
      <scheme val="minor"/>
    </font>
    <font>
      <sz val="10"/>
      <color rgb="FF404040"/>
      <name val="Aptos Narrow"/>
      <family val="2"/>
      <scheme val="minor"/>
    </font>
    <font>
      <u/>
      <sz val="10"/>
      <color theme="1" tint="0.14999847407452621"/>
      <name val="Aptos Narrow"/>
      <family val="2"/>
      <scheme val="minor"/>
    </font>
    <font>
      <sz val="10"/>
      <color theme="1" tint="0.14999847407452621"/>
      <name val="Aptos Narrow"/>
      <family val="2"/>
      <scheme val="minor"/>
    </font>
    <font>
      <sz val="12"/>
      <color theme="1" tint="0.14999847407452621"/>
      <name val="Aptos Narrow"/>
      <family val="2"/>
      <scheme val="minor"/>
    </font>
    <font>
      <sz val="10.5"/>
      <color theme="1"/>
      <name val="Aptos Narrow"/>
      <family val="2"/>
      <scheme val="minor"/>
    </font>
    <font>
      <u/>
      <sz val="12"/>
      <color theme="1" tint="0.14999847407452621"/>
      <name val="Aptos Narrow"/>
      <family val="2"/>
      <scheme val="minor"/>
    </font>
    <font>
      <sz val="10"/>
      <name val="Calibri"/>
      <family val="2"/>
    </font>
    <font>
      <sz val="8"/>
      <color rgb="FF3A3A3A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4"/>
      <name val="Aptos Narrow"/>
      <family val="2"/>
      <scheme val="minor"/>
    </font>
    <font>
      <b/>
      <sz val="10"/>
      <color theme="4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vertAlign val="superscript"/>
      <sz val="10"/>
      <color rgb="FF404040"/>
      <name val="Aptos Narrow"/>
      <family val="2"/>
      <scheme val="minor"/>
    </font>
    <font>
      <sz val="10"/>
      <color rgb="FFFF0000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0ECF0"/>
        <bgColor indexed="64"/>
      </patternFill>
    </fill>
    <fill>
      <patternFill patternType="solid">
        <fgColor rgb="FFA7C7D3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40748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17375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1" tint="0.14999847407452621"/>
      </top>
      <bottom style="medium">
        <color theme="1" tint="0.14999847407452621"/>
      </bottom>
      <diagonal/>
    </border>
    <border>
      <left/>
      <right/>
      <top style="thin">
        <color rgb="FFB9CDE5"/>
      </top>
      <bottom style="thin">
        <color rgb="FFB9CDE5"/>
      </bottom>
      <diagonal/>
    </border>
    <border>
      <left/>
      <right/>
      <top style="thin">
        <color rgb="FF17375E"/>
      </top>
      <bottom style="thin">
        <color rgb="FF17375E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thin">
        <color rgb="FF17375E"/>
      </top>
      <bottom style="thin">
        <color rgb="FF17375E"/>
      </bottom>
      <diagonal/>
    </border>
    <border>
      <left style="hair">
        <color theme="0"/>
      </left>
      <right style="hair">
        <color theme="0"/>
      </right>
      <top style="thin">
        <color rgb="FF17375E"/>
      </top>
      <bottom/>
      <diagonal/>
    </border>
    <border>
      <left style="hair">
        <color theme="0"/>
      </left>
      <right style="hair">
        <color theme="0"/>
      </right>
      <top style="thin">
        <color rgb="FFB9CDE5"/>
      </top>
      <bottom style="thin">
        <color rgb="FFB9CDE5"/>
      </bottom>
      <diagonal/>
    </border>
    <border>
      <left/>
      <right/>
      <top/>
      <bottom style="thin">
        <color rgb="FF17375E"/>
      </bottom>
      <diagonal/>
    </border>
    <border>
      <left/>
      <right style="thick">
        <color theme="0"/>
      </right>
      <top/>
      <bottom style="thin">
        <color rgb="FF17375E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17375E"/>
      </top>
      <bottom/>
      <diagonal/>
    </border>
    <border>
      <left/>
      <right/>
      <top style="thin">
        <color rgb="FFB9CDE5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theme="0" tint="-0.1499984740745262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</cellStyleXfs>
  <cellXfs count="368">
    <xf numFmtId="0" fontId="0" fillId="0" borderId="0" xfId="0"/>
    <xf numFmtId="0" fontId="0" fillId="2" borderId="0" xfId="0" applyFill="1"/>
    <xf numFmtId="0" fontId="0" fillId="3" borderId="0" xfId="0" applyFill="1"/>
    <xf numFmtId="0" fontId="4" fillId="4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9" fontId="16" fillId="0" borderId="0" xfId="0" applyNumberFormat="1" applyFont="1"/>
    <xf numFmtId="0" fontId="17" fillId="0" borderId="1" xfId="0" applyFont="1" applyBorder="1"/>
    <xf numFmtId="0" fontId="0" fillId="0" borderId="1" xfId="0" applyBorder="1"/>
    <xf numFmtId="0" fontId="18" fillId="0" borderId="0" xfId="0" applyFont="1"/>
    <xf numFmtId="9" fontId="19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right" vertical="center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/>
    </xf>
    <xf numFmtId="0" fontId="19" fillId="0" borderId="0" xfId="0" applyFont="1"/>
    <xf numFmtId="43" fontId="0" fillId="0" borderId="0" xfId="0" applyNumberFormat="1" applyAlignment="1">
      <alignment horizontal="right" vertical="center"/>
    </xf>
    <xf numFmtId="9" fontId="21" fillId="0" borderId="0" xfId="0" applyNumberFormat="1" applyFont="1" applyAlignment="1">
      <alignment horizontal="right" vertical="center"/>
    </xf>
    <xf numFmtId="9" fontId="0" fillId="0" borderId="0" xfId="0" applyNumberFormat="1"/>
    <xf numFmtId="165" fontId="20" fillId="0" borderId="0" xfId="1" applyNumberFormat="1" applyFont="1" applyFill="1" applyAlignment="1">
      <alignment horizontal="right" vertical="center"/>
    </xf>
    <xf numFmtId="0" fontId="3" fillId="0" borderId="0" xfId="3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right" vertical="center"/>
    </xf>
    <xf numFmtId="0" fontId="22" fillId="8" borderId="0" xfId="0" applyFont="1" applyFill="1"/>
    <xf numFmtId="0" fontId="22" fillId="8" borderId="2" xfId="0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0" fontId="23" fillId="0" borderId="0" xfId="0" applyFo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43" fontId="23" fillId="0" borderId="0" xfId="1" applyFont="1" applyAlignment="1">
      <alignment horizontal="center"/>
    </xf>
    <xf numFmtId="165" fontId="23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9" borderId="0" xfId="0" applyFont="1" applyFill="1"/>
    <xf numFmtId="3" fontId="23" fillId="9" borderId="0" xfId="1" applyNumberFormat="1" applyFont="1" applyFill="1" applyBorder="1" applyAlignment="1">
      <alignment horizontal="center" vertical="center"/>
    </xf>
    <xf numFmtId="3" fontId="23" fillId="9" borderId="0" xfId="1" applyNumberFormat="1" applyFont="1" applyFill="1" applyAlignment="1">
      <alignment horizontal="center" vertical="center"/>
    </xf>
    <xf numFmtId="43" fontId="23" fillId="9" borderId="0" xfId="1" applyFont="1" applyFill="1" applyAlignment="1">
      <alignment horizontal="center"/>
    </xf>
    <xf numFmtId="165" fontId="23" fillId="9" borderId="0" xfId="1" applyNumberFormat="1" applyFont="1" applyFill="1" applyAlignment="1">
      <alignment horizontal="center"/>
    </xf>
    <xf numFmtId="10" fontId="23" fillId="9" borderId="0" xfId="1" applyNumberFormat="1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0" fontId="23" fillId="0" borderId="3" xfId="0" applyFont="1" applyBorder="1"/>
    <xf numFmtId="3" fontId="23" fillId="0" borderId="3" xfId="1" applyNumberFormat="1" applyFont="1" applyBorder="1" applyAlignment="1">
      <alignment horizontal="center" vertical="center"/>
    </xf>
    <xf numFmtId="10" fontId="0" fillId="0" borderId="0" xfId="0" applyNumberFormat="1"/>
    <xf numFmtId="0" fontId="24" fillId="0" borderId="0" xfId="0" applyFont="1" applyAlignment="1">
      <alignment horizontal="center" vertical="center"/>
    </xf>
    <xf numFmtId="0" fontId="0" fillId="10" borderId="0" xfId="0" applyFill="1"/>
    <xf numFmtId="168" fontId="29" fillId="10" borderId="0" xfId="6" applyNumberFormat="1" applyFont="1" applyFill="1" applyAlignment="1">
      <alignment horizontal="right" vertical="center"/>
    </xf>
    <xf numFmtId="164" fontId="30" fillId="0" borderId="0" xfId="1" applyNumberFormat="1" applyFont="1"/>
    <xf numFmtId="164" fontId="31" fillId="9" borderId="0" xfId="1" applyNumberFormat="1" applyFont="1" applyFill="1"/>
    <xf numFmtId="166" fontId="29" fillId="10" borderId="0" xfId="4" applyNumberFormat="1" applyFont="1" applyFill="1" applyAlignment="1">
      <alignment horizontal="center" vertical="center"/>
    </xf>
    <xf numFmtId="166" fontId="32" fillId="10" borderId="4" xfId="4" applyNumberFormat="1" applyFont="1" applyFill="1" applyBorder="1" applyAlignment="1">
      <alignment horizontal="center" vertical="center"/>
    </xf>
    <xf numFmtId="166" fontId="32" fillId="10" borderId="0" xfId="4" applyNumberFormat="1" applyFont="1" applyFill="1" applyAlignment="1">
      <alignment horizontal="center" vertical="center"/>
    </xf>
    <xf numFmtId="168" fontId="32" fillId="10" borderId="0" xfId="6" applyNumberFormat="1" applyFont="1" applyFill="1" applyAlignment="1">
      <alignment horizontal="right" vertical="center"/>
    </xf>
    <xf numFmtId="4" fontId="10" fillId="10" borderId="0" xfId="0" applyNumberFormat="1" applyFont="1" applyFill="1"/>
    <xf numFmtId="0" fontId="0" fillId="0" borderId="0" xfId="0" applyAlignment="1">
      <alignment horizontal="center" vertical="center"/>
    </xf>
    <xf numFmtId="166" fontId="38" fillId="0" borderId="0" xfId="4" applyNumberFormat="1" applyFont="1" applyAlignment="1">
      <alignment horizontal="center" vertical="center"/>
    </xf>
    <xf numFmtId="166" fontId="38" fillId="0" borderId="0" xfId="4" applyNumberFormat="1" applyFont="1" applyAlignment="1">
      <alignment horizontal="left" vertical="center" indent="1"/>
    </xf>
    <xf numFmtId="166" fontId="39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40" fillId="10" borderId="0" xfId="0" applyNumberFormat="1" applyFont="1" applyFill="1" applyAlignment="1">
      <alignment horizontal="center" vertical="center"/>
    </xf>
    <xf numFmtId="166" fontId="37" fillId="10" borderId="0" xfId="4" applyNumberFormat="1" applyFont="1" applyFill="1" applyAlignment="1">
      <alignment horizontal="left" vertical="center" indent="1"/>
    </xf>
    <xf numFmtId="166" fontId="37" fillId="10" borderId="0" xfId="4" applyNumberFormat="1" applyFont="1" applyFill="1" applyAlignment="1">
      <alignment horizontal="center" vertical="center"/>
    </xf>
    <xf numFmtId="166" fontId="41" fillId="10" borderId="0" xfId="0" applyNumberFormat="1" applyFont="1" applyFill="1" applyAlignment="1">
      <alignment horizontal="center" vertical="center"/>
    </xf>
    <xf numFmtId="165" fontId="12" fillId="2" borderId="0" xfId="5" quotePrefix="1" applyNumberFormat="1" applyFont="1" applyFill="1" applyAlignment="1">
      <alignment horizontal="right" vertical="center"/>
    </xf>
    <xf numFmtId="167" fontId="12" fillId="2" borderId="0" xfId="5" quotePrefix="1" applyNumberFormat="1" applyFont="1" applyFill="1" applyAlignment="1">
      <alignment horizontal="right" vertical="center"/>
    </xf>
    <xf numFmtId="167" fontId="12" fillId="9" borderId="0" xfId="5" quotePrefix="1" applyNumberFormat="1" applyFont="1" applyFill="1" applyAlignment="1">
      <alignment horizontal="right" vertical="center"/>
    </xf>
    <xf numFmtId="166" fontId="42" fillId="0" borderId="0" xfId="0" applyNumberFormat="1" applyFont="1" applyAlignment="1">
      <alignment horizontal="center" vertical="center"/>
    </xf>
    <xf numFmtId="166" fontId="43" fillId="0" borderId="0" xfId="7" applyNumberFormat="1" applyFont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6" fontId="44" fillId="10" borderId="0" xfId="7" applyNumberFormat="1" applyFont="1" applyFill="1" applyBorder="1" applyAlignment="1">
      <alignment horizontal="center" vertical="center"/>
    </xf>
    <xf numFmtId="166" fontId="39" fillId="10" borderId="0" xfId="0" applyNumberFormat="1" applyFont="1" applyFill="1" applyAlignment="1">
      <alignment horizontal="center" vertical="center"/>
    </xf>
    <xf numFmtId="0" fontId="45" fillId="10" borderId="0" xfId="6" applyFont="1" applyFill="1" applyAlignment="1">
      <alignment horizontal="left" vertical="center" indent="2"/>
    </xf>
    <xf numFmtId="166" fontId="46" fillId="0" borderId="0" xfId="4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166" fontId="46" fillId="0" borderId="0" xfId="7" applyNumberFormat="1" applyFont="1" applyBorder="1" applyAlignment="1">
      <alignment horizontal="center" vertical="center"/>
    </xf>
    <xf numFmtId="166" fontId="1" fillId="10" borderId="0" xfId="0" applyNumberFormat="1" applyFont="1" applyFill="1" applyAlignment="1">
      <alignment horizontal="center" vertical="center"/>
    </xf>
    <xf numFmtId="166" fontId="47" fillId="10" borderId="0" xfId="7" applyNumberFormat="1" applyFont="1" applyFill="1" applyBorder="1" applyAlignment="1">
      <alignment horizontal="center" vertical="center"/>
    </xf>
    <xf numFmtId="166" fontId="6" fillId="10" borderId="0" xfId="0" applyNumberFormat="1" applyFont="1" applyFill="1" applyAlignment="1">
      <alignment horizontal="center" vertical="center"/>
    </xf>
    <xf numFmtId="171" fontId="12" fillId="10" borderId="5" xfId="0" applyNumberFormat="1" applyFont="1" applyFill="1" applyBorder="1" applyAlignment="1">
      <alignment horizontal="left" vertical="center" indent="1"/>
    </xf>
    <xf numFmtId="172" fontId="12" fillId="10" borderId="5" xfId="0" applyNumberFormat="1" applyFont="1" applyFill="1" applyBorder="1" applyAlignment="1">
      <alignment horizontal="center" vertical="center"/>
    </xf>
    <xf numFmtId="166" fontId="13" fillId="10" borderId="5" xfId="0" applyNumberFormat="1" applyFont="1" applyFill="1" applyBorder="1" applyAlignment="1">
      <alignment horizontal="center" vertical="center"/>
    </xf>
    <xf numFmtId="172" fontId="12" fillId="10" borderId="5" xfId="0" applyNumberFormat="1" applyFont="1" applyFill="1" applyBorder="1" applyAlignment="1">
      <alignment horizontal="right" vertical="center"/>
    </xf>
    <xf numFmtId="172" fontId="12" fillId="9" borderId="5" xfId="0" applyNumberFormat="1" applyFont="1" applyFill="1" applyBorder="1" applyAlignment="1">
      <alignment horizontal="right" vertical="center"/>
    </xf>
    <xf numFmtId="3" fontId="12" fillId="10" borderId="5" xfId="0" applyNumberFormat="1" applyFont="1" applyFill="1" applyBorder="1" applyAlignment="1">
      <alignment horizontal="right" vertical="center"/>
    </xf>
    <xf numFmtId="166" fontId="48" fillId="10" borderId="0" xfId="0" applyNumberFormat="1" applyFont="1" applyFill="1" applyAlignment="1">
      <alignment horizontal="center" vertical="center"/>
    </xf>
    <xf numFmtId="166" fontId="49" fillId="10" borderId="0" xfId="0" applyNumberFormat="1" applyFont="1" applyFill="1" applyAlignment="1">
      <alignment horizontal="center" vertical="center"/>
    </xf>
    <xf numFmtId="0" fontId="29" fillId="10" borderId="0" xfId="6" applyFont="1" applyFill="1" applyAlignment="1">
      <alignment horizontal="left" vertical="center" indent="2"/>
    </xf>
    <xf numFmtId="165" fontId="32" fillId="10" borderId="0" xfId="4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164" fontId="50" fillId="0" borderId="0" xfId="1" applyNumberFormat="1" applyFont="1"/>
    <xf numFmtId="164" fontId="30" fillId="10" borderId="0" xfId="1" applyNumberFormat="1" applyFont="1" applyFill="1"/>
    <xf numFmtId="166" fontId="51" fillId="10" borderId="0" xfId="0" applyNumberFormat="1" applyFont="1" applyFill="1" applyAlignment="1">
      <alignment horizontal="center" vertical="center"/>
    </xf>
    <xf numFmtId="166" fontId="29" fillId="10" borderId="0" xfId="0" applyNumberFormat="1" applyFont="1" applyFill="1" applyAlignment="1">
      <alignment horizontal="center" vertical="center"/>
    </xf>
    <xf numFmtId="164" fontId="52" fillId="0" borderId="0" xfId="1" applyNumberFormat="1" applyFont="1"/>
    <xf numFmtId="164" fontId="35" fillId="0" borderId="0" xfId="1" applyNumberFormat="1" applyFont="1"/>
    <xf numFmtId="166" fontId="53" fillId="10" borderId="0" xfId="0" applyNumberFormat="1" applyFont="1" applyFill="1" applyAlignment="1">
      <alignment horizontal="center" vertical="center"/>
    </xf>
    <xf numFmtId="166" fontId="36" fillId="10" borderId="0" xfId="4" applyNumberFormat="1" applyFont="1" applyFill="1" applyAlignment="1">
      <alignment horizontal="center" vertical="center"/>
    </xf>
    <xf numFmtId="164" fontId="35" fillId="0" borderId="0" xfId="1" applyNumberFormat="1" applyFont="1" applyBorder="1"/>
    <xf numFmtId="0" fontId="29" fillId="10" borderId="0" xfId="6" applyFont="1" applyFill="1" applyAlignment="1">
      <alignment horizontal="left" vertical="center" indent="3"/>
    </xf>
    <xf numFmtId="166" fontId="54" fillId="10" borderId="0" xfId="0" applyNumberFormat="1" applyFont="1" applyFill="1" applyAlignment="1">
      <alignment horizontal="center" vertical="center"/>
    </xf>
    <xf numFmtId="171" fontId="32" fillId="10" borderId="0" xfId="0" applyNumberFormat="1" applyFont="1" applyFill="1" applyAlignment="1">
      <alignment horizontal="left" vertical="center" indent="1"/>
    </xf>
    <xf numFmtId="168" fontId="32" fillId="10" borderId="0" xfId="0" applyNumberFormat="1" applyFont="1" applyFill="1" applyAlignment="1">
      <alignment horizontal="right" vertical="center"/>
    </xf>
    <xf numFmtId="166" fontId="55" fillId="10" borderId="0" xfId="0" applyNumberFormat="1" applyFont="1" applyFill="1" applyAlignment="1">
      <alignment horizontal="center" vertical="center"/>
    </xf>
    <xf numFmtId="168" fontId="56" fillId="10" borderId="0" xfId="6" applyNumberFormat="1" applyFont="1" applyFill="1" applyAlignment="1">
      <alignment horizontal="right" vertical="center"/>
    </xf>
    <xf numFmtId="171" fontId="12" fillId="10" borderId="0" xfId="0" applyNumberFormat="1" applyFont="1" applyFill="1" applyAlignment="1">
      <alignment horizontal="left" vertical="center" indent="1"/>
    </xf>
    <xf numFmtId="172" fontId="12" fillId="10" borderId="0" xfId="0" applyNumberFormat="1" applyFont="1" applyFill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172" fontId="57" fillId="10" borderId="0" xfId="0" applyNumberFormat="1" applyFont="1" applyFill="1" applyAlignment="1">
      <alignment horizontal="center" vertical="center"/>
    </xf>
    <xf numFmtId="166" fontId="58" fillId="10" borderId="0" xfId="0" applyNumberFormat="1" applyFont="1" applyFill="1" applyAlignment="1">
      <alignment horizontal="center" vertical="center"/>
    </xf>
    <xf numFmtId="168" fontId="59" fillId="10" borderId="0" xfId="6" applyNumberFormat="1" applyFont="1" applyFill="1" applyAlignment="1">
      <alignment horizontal="right" vertical="center"/>
    </xf>
    <xf numFmtId="166" fontId="31" fillId="10" borderId="0" xfId="0" applyNumberFormat="1" applyFont="1" applyFill="1" applyAlignment="1">
      <alignment horizontal="center" vertical="center"/>
    </xf>
    <xf numFmtId="166" fontId="26" fillId="10" borderId="0" xfId="0" applyNumberFormat="1" applyFont="1" applyFill="1" applyAlignment="1">
      <alignment horizontal="center" vertical="center"/>
    </xf>
    <xf numFmtId="168" fontId="60" fillId="10" borderId="0" xfId="6" applyNumberFormat="1" applyFont="1" applyFill="1" applyAlignment="1">
      <alignment horizontal="right" vertical="center"/>
    </xf>
    <xf numFmtId="166" fontId="2" fillId="10" borderId="0" xfId="0" applyNumberFormat="1" applyFont="1" applyFill="1" applyAlignment="1">
      <alignment horizontal="center" vertical="center"/>
    </xf>
    <xf numFmtId="166" fontId="54" fillId="0" borderId="0" xfId="0" applyNumberFormat="1" applyFont="1" applyAlignment="1">
      <alignment horizontal="center" vertical="center"/>
    </xf>
    <xf numFmtId="168" fontId="36" fillId="10" borderId="0" xfId="7" applyNumberFormat="1" applyFont="1" applyFill="1" applyBorder="1" applyAlignment="1">
      <alignment horizontal="right" vertical="center"/>
    </xf>
    <xf numFmtId="168" fontId="44" fillId="10" borderId="0" xfId="7" applyNumberFormat="1" applyFont="1" applyFill="1" applyBorder="1" applyAlignment="1">
      <alignment vertical="center"/>
    </xf>
    <xf numFmtId="168" fontId="61" fillId="10" borderId="0" xfId="0" applyNumberFormat="1" applyFont="1" applyFill="1" applyAlignment="1">
      <alignment horizontal="right" vertical="center"/>
    </xf>
    <xf numFmtId="171" fontId="36" fillId="10" borderId="0" xfId="0" applyNumberFormat="1" applyFont="1" applyFill="1" applyAlignment="1">
      <alignment horizontal="left" vertical="center" indent="1"/>
    </xf>
    <xf numFmtId="166" fontId="34" fillId="10" borderId="0" xfId="0" applyNumberFormat="1" applyFont="1" applyFill="1" applyAlignment="1">
      <alignment horizontal="center" vertical="center"/>
    </xf>
    <xf numFmtId="168" fontId="47" fillId="10" borderId="0" xfId="7" applyNumberFormat="1" applyFont="1" applyFill="1" applyBorder="1" applyAlignment="1">
      <alignment horizontal="right" vertical="center"/>
    </xf>
    <xf numFmtId="172" fontId="33" fillId="10" borderId="0" xfId="0" applyNumberFormat="1" applyFont="1" applyFill="1" applyAlignment="1">
      <alignment horizontal="center" vertical="center"/>
    </xf>
    <xf numFmtId="166" fontId="62" fillId="10" borderId="0" xfId="0" applyNumberFormat="1" applyFont="1" applyFill="1" applyAlignment="1">
      <alignment horizontal="center" vertical="center"/>
    </xf>
    <xf numFmtId="172" fontId="63" fillId="10" borderId="0" xfId="0" applyNumberFormat="1" applyFont="1" applyFill="1" applyAlignment="1">
      <alignment horizontal="center" vertical="center"/>
    </xf>
    <xf numFmtId="172" fontId="64" fillId="10" borderId="0" xfId="0" applyNumberFormat="1" applyFont="1" applyFill="1" applyAlignment="1">
      <alignment horizontal="center" vertical="center"/>
    </xf>
    <xf numFmtId="166" fontId="65" fillId="10" borderId="0" xfId="0" applyNumberFormat="1" applyFont="1" applyFill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7" xfId="0" applyNumberFormat="1" applyFont="1" applyBorder="1" applyAlignment="1">
      <alignment horizontal="center" vertical="center"/>
    </xf>
    <xf numFmtId="167" fontId="12" fillId="9" borderId="6" xfId="5" quotePrefix="1" applyNumberFormat="1" applyFont="1" applyFill="1" applyBorder="1" applyAlignment="1">
      <alignment horizontal="right" vertical="center"/>
    </xf>
    <xf numFmtId="166" fontId="38" fillId="10" borderId="0" xfId="4" applyNumberFormat="1" applyFont="1" applyFill="1" applyAlignment="1">
      <alignment horizontal="left" vertical="center" indent="1"/>
    </xf>
    <xf numFmtId="166" fontId="38" fillId="10" borderId="0" xfId="4" applyNumberFormat="1" applyFont="1" applyFill="1" applyAlignment="1">
      <alignment horizontal="center" vertical="center"/>
    </xf>
    <xf numFmtId="166" fontId="42" fillId="10" borderId="0" xfId="0" applyNumberFormat="1" applyFont="1" applyFill="1" applyAlignment="1">
      <alignment horizontal="center" vertical="center"/>
    </xf>
    <xf numFmtId="166" fontId="43" fillId="10" borderId="0" xfId="7" applyNumberFormat="1" applyFont="1" applyFill="1" applyAlignment="1">
      <alignment horizontal="center" vertical="center"/>
    </xf>
    <xf numFmtId="166" fontId="43" fillId="10" borderId="6" xfId="7" applyNumberFormat="1" applyFont="1" applyFill="1" applyBorder="1" applyAlignment="1">
      <alignment horizontal="center" vertical="center"/>
    </xf>
    <xf numFmtId="172" fontId="12" fillId="10" borderId="8" xfId="0" applyNumberFormat="1" applyFont="1" applyFill="1" applyBorder="1" applyAlignment="1">
      <alignment horizontal="center" vertical="center"/>
    </xf>
    <xf numFmtId="168" fontId="32" fillId="9" borderId="9" xfId="6" applyNumberFormat="1" applyFont="1" applyFill="1" applyBorder="1" applyAlignment="1">
      <alignment horizontal="right" vertical="center"/>
    </xf>
    <xf numFmtId="168" fontId="32" fillId="9" borderId="6" xfId="6" applyNumberFormat="1" applyFont="1" applyFill="1" applyBorder="1" applyAlignment="1">
      <alignment horizontal="right" vertical="center"/>
    </xf>
    <xf numFmtId="168" fontId="36" fillId="10" borderId="0" xfId="7" applyNumberFormat="1" applyFont="1" applyFill="1" applyAlignment="1">
      <alignment horizontal="right" vertical="center"/>
    </xf>
    <xf numFmtId="168" fontId="36" fillId="9" borderId="6" xfId="7" applyNumberFormat="1" applyFont="1" applyFill="1" applyBorder="1" applyAlignment="1">
      <alignment horizontal="right" vertical="center"/>
    </xf>
    <xf numFmtId="171" fontId="32" fillId="10" borderId="4" xfId="0" applyNumberFormat="1" applyFont="1" applyFill="1" applyBorder="1" applyAlignment="1">
      <alignment horizontal="left" vertical="center" indent="1"/>
    </xf>
    <xf numFmtId="166" fontId="10" fillId="10" borderId="4" xfId="0" applyNumberFormat="1" applyFont="1" applyFill="1" applyBorder="1" applyAlignment="1">
      <alignment horizontal="center" vertical="center"/>
    </xf>
    <xf numFmtId="168" fontId="32" fillId="10" borderId="4" xfId="0" applyNumberFormat="1" applyFont="1" applyFill="1" applyBorder="1" applyAlignment="1">
      <alignment horizontal="right" vertical="center"/>
    </xf>
    <xf numFmtId="168" fontId="32" fillId="9" borderId="10" xfId="0" applyNumberFormat="1" applyFont="1" applyFill="1" applyBorder="1" applyAlignment="1">
      <alignment horizontal="right" vertical="center"/>
    </xf>
    <xf numFmtId="166" fontId="10" fillId="10" borderId="6" xfId="0" applyNumberFormat="1" applyFont="1" applyFill="1" applyBorder="1" applyAlignment="1">
      <alignment horizontal="center" vertical="center"/>
    </xf>
    <xf numFmtId="0" fontId="25" fillId="2" borderId="0" xfId="0" applyFont="1" applyFill="1"/>
    <xf numFmtId="167" fontId="66" fillId="2" borderId="0" xfId="5" quotePrefix="1" applyNumberFormat="1" applyFont="1" applyFill="1" applyAlignment="1">
      <alignment horizontal="center" vertical="center"/>
    </xf>
    <xf numFmtId="0" fontId="12" fillId="0" borderId="11" xfId="0" applyFont="1" applyBorder="1" applyAlignment="1">
      <alignment horizontal="left" indent="5"/>
    </xf>
    <xf numFmtId="0" fontId="30" fillId="0" borderId="0" xfId="0" applyFont="1" applyAlignment="1">
      <alignment horizontal="left" indent="7"/>
    </xf>
    <xf numFmtId="170" fontId="29" fillId="0" borderId="0" xfId="2" applyNumberFormat="1" applyFont="1" applyFill="1" applyBorder="1" applyAlignment="1">
      <alignment horizontal="right" vertical="center"/>
    </xf>
    <xf numFmtId="167" fontId="33" fillId="0" borderId="0" xfId="5" quotePrefix="1" applyNumberFormat="1" applyFont="1" applyAlignment="1">
      <alignment horizontal="center" vertical="center"/>
    </xf>
    <xf numFmtId="167" fontId="33" fillId="0" borderId="0" xfId="5" quotePrefix="1" applyNumberFormat="1" applyFont="1" applyAlignment="1">
      <alignment horizontal="right" vertical="center"/>
    </xf>
    <xf numFmtId="167" fontId="33" fillId="0" borderId="2" xfId="5" quotePrefix="1" applyNumberFormat="1" applyFont="1" applyBorder="1" applyAlignment="1">
      <alignment horizontal="right" vertical="center"/>
    </xf>
    <xf numFmtId="0" fontId="10" fillId="0" borderId="11" xfId="0" applyFont="1" applyBorder="1"/>
    <xf numFmtId="167" fontId="33" fillId="0" borderId="11" xfId="5" quotePrefix="1" applyNumberFormat="1" applyFont="1" applyBorder="1" applyAlignment="1">
      <alignment horizontal="center" vertical="center"/>
    </xf>
    <xf numFmtId="167" fontId="33" fillId="0" borderId="11" xfId="5" quotePrefix="1" applyNumberFormat="1" applyFont="1" applyBorder="1" applyAlignment="1">
      <alignment horizontal="right" vertical="center"/>
    </xf>
    <xf numFmtId="167" fontId="33" fillId="0" borderId="12" xfId="5" quotePrefix="1" applyNumberFormat="1" applyFont="1" applyBorder="1" applyAlignment="1">
      <alignment horizontal="right" vertical="center"/>
    </xf>
    <xf numFmtId="167" fontId="33" fillId="0" borderId="1" xfId="5" quotePrefix="1" applyNumberFormat="1" applyFont="1" applyBorder="1" applyAlignment="1">
      <alignment horizontal="right" vertical="center"/>
    </xf>
    <xf numFmtId="0" fontId="10" fillId="0" borderId="1" xfId="0" applyFont="1" applyBorder="1"/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center"/>
    </xf>
    <xf numFmtId="0" fontId="10" fillId="0" borderId="2" xfId="0" applyFont="1" applyBorder="1"/>
    <xf numFmtId="168" fontId="29" fillId="0" borderId="0" xfId="8" applyNumberFormat="1" applyFont="1" applyFill="1" applyBorder="1" applyAlignment="1">
      <alignment horizontal="center" vertical="center"/>
    </xf>
    <xf numFmtId="168" fontId="29" fillId="0" borderId="0" xfId="8" applyNumberFormat="1" applyFont="1" applyFill="1" applyBorder="1" applyAlignment="1">
      <alignment horizontal="right" vertical="center"/>
    </xf>
    <xf numFmtId="168" fontId="29" fillId="0" borderId="2" xfId="8" applyNumberFormat="1" applyFont="1" applyFill="1" applyBorder="1" applyAlignment="1">
      <alignment horizontal="right" vertical="center"/>
    </xf>
    <xf numFmtId="0" fontId="67" fillId="0" borderId="0" xfId="0" applyFont="1" applyAlignment="1">
      <alignment horizontal="left" indent="7"/>
    </xf>
    <xf numFmtId="168" fontId="32" fillId="0" borderId="0" xfId="8" applyNumberFormat="1" applyFont="1" applyFill="1" applyBorder="1" applyAlignment="1">
      <alignment horizontal="right" vertical="center"/>
    </xf>
    <xf numFmtId="168" fontId="67" fillId="0" borderId="0" xfId="0" applyNumberFormat="1" applyFont="1"/>
    <xf numFmtId="168" fontId="26" fillId="0" borderId="0" xfId="0" applyNumberFormat="1" applyFont="1"/>
    <xf numFmtId="0" fontId="26" fillId="10" borderId="0" xfId="0" applyFont="1" applyFill="1" applyAlignment="1">
      <alignment horizontal="left" indent="7"/>
    </xf>
    <xf numFmtId="170" fontId="32" fillId="0" borderId="0" xfId="2" applyNumberFormat="1" applyFont="1" applyFill="1" applyBorder="1" applyAlignment="1">
      <alignment horizontal="right" vertical="center"/>
    </xf>
    <xf numFmtId="10" fontId="10" fillId="0" borderId="0" xfId="0" applyNumberFormat="1" applyFont="1" applyAlignment="1">
      <alignment horizontal="center"/>
    </xf>
    <xf numFmtId="168" fontId="29" fillId="10" borderId="0" xfId="8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left" indent="7"/>
    </xf>
    <xf numFmtId="0" fontId="12" fillId="10" borderId="11" xfId="0" applyFont="1" applyFill="1" applyBorder="1" applyAlignment="1">
      <alignment horizontal="left" indent="5"/>
    </xf>
    <xf numFmtId="0" fontId="30" fillId="10" borderId="0" xfId="0" applyFont="1" applyFill="1" applyAlignment="1">
      <alignment horizontal="left" indent="7"/>
    </xf>
    <xf numFmtId="10" fontId="34" fillId="0" borderId="0" xfId="2" applyNumberFormat="1" applyFont="1" applyAlignment="1">
      <alignment horizontal="left" vertical="center" indent="2"/>
    </xf>
    <xf numFmtId="168" fontId="68" fillId="0" borderId="0" xfId="8" applyNumberFormat="1" applyFont="1" applyFill="1" applyBorder="1" applyAlignment="1">
      <alignment horizontal="right" vertical="center"/>
    </xf>
    <xf numFmtId="0" fontId="67" fillId="10" borderId="0" xfId="0" applyFont="1" applyFill="1" applyAlignment="1">
      <alignment horizontal="left" indent="7"/>
    </xf>
    <xf numFmtId="0" fontId="31" fillId="0" borderId="0" xfId="0" applyFont="1" applyAlignment="1">
      <alignment horizontal="left" indent="7"/>
    </xf>
    <xf numFmtId="168" fontId="10" fillId="0" borderId="0" xfId="0" applyNumberFormat="1" applyFont="1"/>
    <xf numFmtId="170" fontId="29" fillId="10" borderId="0" xfId="2" applyNumberFormat="1" applyFont="1" applyFill="1" applyBorder="1" applyAlignment="1">
      <alignment horizontal="right" vertical="center"/>
    </xf>
    <xf numFmtId="3" fontId="29" fillId="0" borderId="0" xfId="2" applyNumberFormat="1" applyFont="1" applyFill="1" applyBorder="1" applyAlignment="1">
      <alignment horizontal="right" vertical="center"/>
    </xf>
    <xf numFmtId="0" fontId="10" fillId="10" borderId="0" xfId="0" applyFont="1" applyFill="1"/>
    <xf numFmtId="0" fontId="12" fillId="0" borderId="13" xfId="0" applyFont="1" applyBorder="1" applyAlignment="1">
      <alignment horizontal="left" indent="5"/>
    </xf>
    <xf numFmtId="0" fontId="10" fillId="10" borderId="13" xfId="0" applyFont="1" applyFill="1" applyBorder="1"/>
    <xf numFmtId="0" fontId="12" fillId="10" borderId="0" xfId="0" applyFont="1" applyFill="1" applyAlignment="1">
      <alignment horizontal="left" indent="5"/>
    </xf>
    <xf numFmtId="10" fontId="0" fillId="10" borderId="0" xfId="0" applyNumberFormat="1" applyFill="1"/>
    <xf numFmtId="17" fontId="13" fillId="0" borderId="0" xfId="0" applyNumberFormat="1" applyFont="1"/>
    <xf numFmtId="0" fontId="12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11" xfId="0" applyFont="1" applyFill="1" applyBorder="1"/>
    <xf numFmtId="0" fontId="10" fillId="0" borderId="14" xfId="0" applyFont="1" applyBorder="1"/>
    <xf numFmtId="0" fontId="69" fillId="0" borderId="0" xfId="0" applyFont="1"/>
    <xf numFmtId="0" fontId="7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indent="7"/>
    </xf>
    <xf numFmtId="0" fontId="13" fillId="0" borderId="0" xfId="0" applyFont="1" applyAlignment="1">
      <alignment horizontal="left" indent="7"/>
    </xf>
    <xf numFmtId="0" fontId="71" fillId="0" borderId="0" xfId="0" applyFont="1"/>
    <xf numFmtId="0" fontId="72" fillId="0" borderId="0" xfId="0" applyFont="1" applyAlignment="1">
      <alignment horizontal="left" indent="7"/>
    </xf>
    <xf numFmtId="0" fontId="73" fillId="0" borderId="0" xfId="0" applyFont="1"/>
    <xf numFmtId="0" fontId="72" fillId="0" borderId="0" xfId="0" applyFont="1" applyAlignment="1">
      <alignment horizontal="left" indent="6"/>
    </xf>
    <xf numFmtId="0" fontId="72" fillId="0" borderId="0" xfId="0" applyFont="1"/>
    <xf numFmtId="0" fontId="12" fillId="0" borderId="0" xfId="0" applyFont="1" applyAlignment="1">
      <alignment horizontal="left" indent="5"/>
    </xf>
    <xf numFmtId="8" fontId="74" fillId="0" borderId="0" xfId="0" applyNumberFormat="1" applyFont="1" applyAlignment="1">
      <alignment horizontal="center"/>
    </xf>
    <xf numFmtId="0" fontId="75" fillId="10" borderId="0" xfId="0" applyFont="1" applyFill="1" applyAlignment="1">
      <alignment horizontal="left" indent="5"/>
    </xf>
    <xf numFmtId="0" fontId="0" fillId="0" borderId="0" xfId="0" applyAlignment="1">
      <alignment horizontal="left"/>
    </xf>
    <xf numFmtId="8" fontId="0" fillId="0" borderId="0" xfId="0" applyNumberFormat="1"/>
    <xf numFmtId="0" fontId="0" fillId="0" borderId="0" xfId="0" applyAlignment="1">
      <alignment horizontal="right" vertical="center"/>
    </xf>
    <xf numFmtId="168" fontId="29" fillId="0" borderId="0" xfId="6" applyNumberFormat="1" applyFont="1" applyAlignment="1">
      <alignment horizontal="right" vertical="center"/>
    </xf>
    <xf numFmtId="168" fontId="32" fillId="0" borderId="0" xfId="6" applyNumberFormat="1" applyFont="1" applyAlignment="1">
      <alignment horizontal="right" vertical="center"/>
    </xf>
    <xf numFmtId="172" fontId="39" fillId="0" borderId="0" xfId="0" applyNumberFormat="1" applyFont="1" applyAlignment="1">
      <alignment horizontal="center" vertical="center"/>
    </xf>
    <xf numFmtId="171" fontId="12" fillId="0" borderId="5" xfId="0" applyNumberFormat="1" applyFont="1" applyBorder="1" applyAlignment="1">
      <alignment horizontal="left" vertical="center" inden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right"/>
    </xf>
    <xf numFmtId="165" fontId="17" fillId="0" borderId="1" xfId="0" applyNumberFormat="1" applyFont="1" applyBorder="1" applyAlignment="1">
      <alignment horizontal="right"/>
    </xf>
    <xf numFmtId="164" fontId="0" fillId="0" borderId="0" xfId="1" applyNumberFormat="1" applyFont="1" applyFill="1" applyAlignment="1">
      <alignment horizontal="right" vertical="center"/>
    </xf>
    <xf numFmtId="164" fontId="21" fillId="0" borderId="0" xfId="1" applyNumberFormat="1" applyFont="1" applyFill="1" applyAlignment="1">
      <alignment horizontal="right" vertical="center"/>
    </xf>
    <xf numFmtId="165" fontId="17" fillId="0" borderId="1" xfId="0" applyNumberFormat="1" applyFont="1" applyBorder="1" applyAlignment="1">
      <alignment horizontal="left"/>
    </xf>
    <xf numFmtId="0" fontId="76" fillId="0" borderId="0" xfId="0" applyFont="1"/>
    <xf numFmtId="165" fontId="17" fillId="0" borderId="1" xfId="0" applyNumberFormat="1" applyFont="1" applyBorder="1"/>
    <xf numFmtId="10" fontId="0" fillId="0" borderId="0" xfId="2" applyNumberFormat="1" applyFont="1"/>
    <xf numFmtId="10" fontId="20" fillId="0" borderId="0" xfId="2" applyNumberFormat="1" applyFont="1"/>
    <xf numFmtId="0" fontId="20" fillId="0" borderId="0" xfId="0" applyFont="1" applyAlignment="1">
      <alignment horizontal="right"/>
    </xf>
    <xf numFmtId="10" fontId="20" fillId="0" borderId="0" xfId="0" applyNumberFormat="1" applyFont="1"/>
    <xf numFmtId="0" fontId="20" fillId="0" borderId="0" xfId="0" applyFont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166" fontId="10" fillId="0" borderId="6" xfId="0" applyNumberFormat="1" applyFont="1" applyBorder="1" applyAlignment="1">
      <alignment horizontal="center" vertical="center"/>
    </xf>
    <xf numFmtId="166" fontId="33" fillId="10" borderId="6" xfId="7" applyNumberFormat="1" applyFont="1" applyFill="1" applyBorder="1" applyAlignment="1">
      <alignment horizontal="center" vertical="center"/>
    </xf>
    <xf numFmtId="0" fontId="26" fillId="0" borderId="0" xfId="0" applyFont="1"/>
    <xf numFmtId="164" fontId="10" fillId="0" borderId="0" xfId="1" applyNumberFormat="1" applyFont="1"/>
    <xf numFmtId="164" fontId="26" fillId="0" borderId="0" xfId="0" applyNumberFormat="1" applyFont="1"/>
    <xf numFmtId="164" fontId="26" fillId="0" borderId="0" xfId="1" applyNumberFormat="1" applyFont="1"/>
    <xf numFmtId="3" fontId="26" fillId="0" borderId="0" xfId="0" applyNumberFormat="1" applyFont="1"/>
    <xf numFmtId="0" fontId="12" fillId="0" borderId="0" xfId="0" applyFont="1"/>
    <xf numFmtId="164" fontId="10" fillId="0" borderId="0" xfId="0" applyNumberFormat="1" applyFont="1"/>
    <xf numFmtId="43" fontId="10" fillId="0" borderId="0" xfId="0" applyNumberFormat="1" applyFont="1"/>
    <xf numFmtId="164" fontId="12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166" fontId="29" fillId="0" borderId="0" xfId="4" applyNumberFormat="1" applyFont="1" applyAlignment="1">
      <alignment horizontal="left" vertical="center" indent="3"/>
    </xf>
    <xf numFmtId="166" fontId="29" fillId="0" borderId="0" xfId="4" applyNumberFormat="1" applyFont="1" applyAlignment="1">
      <alignment horizontal="left" vertical="center" indent="2"/>
    </xf>
    <xf numFmtId="3" fontId="32" fillId="0" borderId="0" xfId="4" applyNumberFormat="1" applyFont="1" applyAlignment="1">
      <alignment horizontal="center" vertical="center"/>
    </xf>
    <xf numFmtId="167" fontId="12" fillId="2" borderId="0" xfId="5" quotePrefix="1" applyNumberFormat="1" applyFont="1" applyFill="1" applyAlignment="1">
      <alignment horizontal="center" vertical="center"/>
    </xf>
    <xf numFmtId="167" fontId="12" fillId="9" borderId="0" xfId="5" quotePrefix="1" applyNumberFormat="1" applyFont="1" applyFill="1" applyAlignment="1">
      <alignment horizontal="center" vertical="center"/>
    </xf>
    <xf numFmtId="0" fontId="12" fillId="10" borderId="0" xfId="0" applyFont="1" applyFill="1" applyAlignment="1">
      <alignment horizontal="left" vertical="center"/>
    </xf>
    <xf numFmtId="0" fontId="12" fillId="10" borderId="0" xfId="0" applyFont="1" applyFill="1"/>
    <xf numFmtId="164" fontId="12" fillId="10" borderId="0" xfId="1" applyNumberFormat="1" applyFont="1" applyFill="1" applyBorder="1" applyAlignment="1">
      <alignment horizontal="center" vertical="center"/>
    </xf>
    <xf numFmtId="3" fontId="13" fillId="10" borderId="0" xfId="0" applyNumberFormat="1" applyFont="1" applyFill="1"/>
    <xf numFmtId="164" fontId="12" fillId="0" borderId="0" xfId="1" applyNumberFormat="1" applyFont="1"/>
    <xf numFmtId="164" fontId="12" fillId="9" borderId="0" xfId="1" applyNumberFormat="1" applyFont="1" applyFill="1"/>
    <xf numFmtId="0" fontId="13" fillId="10" borderId="0" xfId="0" applyFont="1" applyFill="1"/>
    <xf numFmtId="166" fontId="29" fillId="10" borderId="0" xfId="4" applyNumberFormat="1" applyFont="1" applyFill="1" applyAlignment="1">
      <alignment horizontal="left" vertical="center" indent="2"/>
    </xf>
    <xf numFmtId="3" fontId="29" fillId="10" borderId="0" xfId="4" applyNumberFormat="1" applyFont="1" applyFill="1" applyAlignment="1">
      <alignment horizontal="center" vertical="center"/>
    </xf>
    <xf numFmtId="3" fontId="10" fillId="10" borderId="0" xfId="0" applyNumberFormat="1" applyFont="1" applyFill="1" applyAlignment="1">
      <alignment horizontal="center" vertical="center"/>
    </xf>
    <xf numFmtId="168" fontId="32" fillId="9" borderId="0" xfId="6" applyNumberFormat="1" applyFont="1" applyFill="1" applyAlignment="1">
      <alignment horizontal="right" vertical="center"/>
    </xf>
    <xf numFmtId="4" fontId="30" fillId="10" borderId="0" xfId="4" applyNumberFormat="1" applyFont="1" applyFill="1" applyAlignment="1">
      <alignment horizontal="center" vertical="center"/>
    </xf>
    <xf numFmtId="166" fontId="33" fillId="10" borderId="0" xfId="4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8" fontId="12" fillId="10" borderId="0" xfId="6" applyNumberFormat="1" applyFont="1" applyFill="1" applyAlignment="1">
      <alignment horizontal="right" vertical="center"/>
    </xf>
    <xf numFmtId="168" fontId="12" fillId="9" borderId="0" xfId="6" applyNumberFormat="1" applyFont="1" applyFill="1" applyAlignment="1">
      <alignment horizontal="right" vertical="center"/>
    </xf>
    <xf numFmtId="0" fontId="34" fillId="10" borderId="0" xfId="0" applyFont="1" applyFill="1"/>
    <xf numFmtId="0" fontId="77" fillId="0" borderId="0" xfId="0" applyFont="1"/>
    <xf numFmtId="166" fontId="77" fillId="10" borderId="0" xfId="4" applyNumberFormat="1" applyFont="1" applyFill="1" applyAlignment="1">
      <alignment horizontal="left" vertical="center" indent="2"/>
    </xf>
    <xf numFmtId="3" fontId="78" fillId="10" borderId="0" xfId="4" applyNumberFormat="1" applyFont="1" applyFill="1" applyAlignment="1">
      <alignment horizontal="center" vertical="center"/>
    </xf>
    <xf numFmtId="0" fontId="77" fillId="10" borderId="0" xfId="0" applyFont="1" applyFill="1"/>
    <xf numFmtId="3" fontId="10" fillId="10" borderId="0" xfId="0" applyNumberFormat="1" applyFont="1" applyFill="1"/>
    <xf numFmtId="166" fontId="32" fillId="10" borderId="0" xfId="4" applyNumberFormat="1" applyFont="1" applyFill="1" applyAlignment="1">
      <alignment horizontal="left" vertical="center" indent="1"/>
    </xf>
    <xf numFmtId="3" fontId="32" fillId="10" borderId="0" xfId="4" applyNumberFormat="1" applyFont="1" applyFill="1" applyAlignment="1">
      <alignment horizontal="center" vertical="center"/>
    </xf>
    <xf numFmtId="0" fontId="12" fillId="10" borderId="4" xfId="0" applyFont="1" applyFill="1" applyBorder="1" applyAlignment="1">
      <alignment horizontal="left" vertical="center"/>
    </xf>
    <xf numFmtId="3" fontId="10" fillId="10" borderId="4" xfId="0" applyNumberFormat="1" applyFont="1" applyFill="1" applyBorder="1" applyAlignment="1">
      <alignment horizontal="center" vertical="center"/>
    </xf>
    <xf numFmtId="168" fontId="12" fillId="10" borderId="4" xfId="6" applyNumberFormat="1" applyFont="1" applyFill="1" applyBorder="1" applyAlignment="1">
      <alignment horizontal="right" vertical="center"/>
    </xf>
    <xf numFmtId="168" fontId="12" fillId="9" borderId="4" xfId="6" applyNumberFormat="1" applyFont="1" applyFill="1" applyBorder="1" applyAlignment="1">
      <alignment horizontal="right" vertical="center"/>
    </xf>
    <xf numFmtId="166" fontId="31" fillId="10" borderId="0" xfId="4" applyNumberFormat="1" applyFont="1" applyFill="1" applyAlignment="1">
      <alignment horizontal="center" vertical="center"/>
    </xf>
    <xf numFmtId="3" fontId="30" fillId="10" borderId="0" xfId="0" applyNumberFormat="1" applyFont="1" applyFill="1" applyAlignment="1">
      <alignment horizontal="center" vertical="center"/>
    </xf>
    <xf numFmtId="0" fontId="30" fillId="10" borderId="0" xfId="0" applyFont="1" applyFill="1"/>
    <xf numFmtId="166" fontId="30" fillId="10" borderId="0" xfId="4" applyNumberFormat="1" applyFont="1" applyFill="1" applyAlignment="1">
      <alignment horizontal="left" vertical="center" indent="2"/>
    </xf>
    <xf numFmtId="166" fontId="30" fillId="10" borderId="0" xfId="4" applyNumberFormat="1" applyFont="1" applyFill="1" applyAlignment="1">
      <alignment horizontal="center" vertical="center"/>
    </xf>
    <xf numFmtId="0" fontId="12" fillId="10" borderId="15" xfId="0" quotePrefix="1" applyFont="1" applyFill="1" applyBorder="1" applyAlignment="1">
      <alignment horizontal="left" vertical="center"/>
    </xf>
    <xf numFmtId="0" fontId="12" fillId="10" borderId="15" xfId="0" applyFont="1" applyFill="1" applyBorder="1"/>
    <xf numFmtId="164" fontId="12" fillId="10" borderId="15" xfId="1" applyNumberFormat="1" applyFont="1" applyFill="1" applyBorder="1" applyAlignment="1">
      <alignment horizontal="center" vertical="center"/>
    </xf>
    <xf numFmtId="3" fontId="10" fillId="10" borderId="15" xfId="0" applyNumberFormat="1" applyFont="1" applyFill="1" applyBorder="1"/>
    <xf numFmtId="168" fontId="12" fillId="10" borderId="15" xfId="6" applyNumberFormat="1" applyFont="1" applyFill="1" applyBorder="1" applyAlignment="1">
      <alignment horizontal="right" vertical="center"/>
    </xf>
    <xf numFmtId="168" fontId="12" fillId="9" borderId="15" xfId="6" applyNumberFormat="1" applyFont="1" applyFill="1" applyBorder="1" applyAlignment="1">
      <alignment horizontal="right" vertical="center"/>
    </xf>
    <xf numFmtId="0" fontId="12" fillId="10" borderId="5" xfId="0" quotePrefix="1" applyFont="1" applyFill="1" applyBorder="1" applyAlignment="1">
      <alignment horizontal="left" vertical="center"/>
    </xf>
    <xf numFmtId="166" fontId="32" fillId="10" borderId="5" xfId="4" applyNumberFormat="1" applyFont="1" applyFill="1" applyBorder="1" applyAlignment="1">
      <alignment horizontal="left" vertical="center" indent="1"/>
    </xf>
    <xf numFmtId="3" fontId="32" fillId="10" borderId="5" xfId="4" applyNumberFormat="1" applyFont="1" applyFill="1" applyBorder="1" applyAlignment="1">
      <alignment horizontal="center" vertical="center"/>
    </xf>
    <xf numFmtId="3" fontId="10" fillId="10" borderId="16" xfId="0" applyNumberFormat="1" applyFont="1" applyFill="1" applyBorder="1" applyAlignment="1">
      <alignment horizontal="center" vertical="center"/>
    </xf>
    <xf numFmtId="168" fontId="12" fillId="10" borderId="16" xfId="6" applyNumberFormat="1" applyFont="1" applyFill="1" applyBorder="1" applyAlignment="1">
      <alignment horizontal="right" vertical="center"/>
    </xf>
    <xf numFmtId="168" fontId="12" fillId="9" borderId="16" xfId="6" applyNumberFormat="1" applyFont="1" applyFill="1" applyBorder="1" applyAlignment="1">
      <alignment horizontal="right" vertical="center"/>
    </xf>
    <xf numFmtId="169" fontId="29" fillId="10" borderId="0" xfId="6" applyNumberFormat="1" applyFont="1" applyFill="1" applyAlignment="1">
      <alignment horizontal="right" vertical="center"/>
    </xf>
    <xf numFmtId="169" fontId="32" fillId="9" borderId="0" xfId="6" applyNumberFormat="1" applyFont="1" applyFill="1" applyAlignment="1">
      <alignment horizontal="right" vertical="center"/>
    </xf>
    <xf numFmtId="0" fontId="12" fillId="10" borderId="0" xfId="0" quotePrefix="1" applyFont="1" applyFill="1" applyAlignment="1">
      <alignment horizontal="left" vertical="center"/>
    </xf>
    <xf numFmtId="3" fontId="77" fillId="10" borderId="0" xfId="0" applyNumberFormat="1" applyFont="1" applyFill="1"/>
    <xf numFmtId="3" fontId="78" fillId="9" borderId="0" xfId="0" applyNumberFormat="1" applyFont="1" applyFill="1"/>
    <xf numFmtId="0" fontId="77" fillId="10" borderId="0" xfId="0" quotePrefix="1" applyFont="1" applyFill="1"/>
    <xf numFmtId="3" fontId="30" fillId="10" borderId="0" xfId="4" applyNumberFormat="1" applyFont="1" applyFill="1" applyAlignment="1">
      <alignment horizontal="center" vertical="center"/>
    </xf>
    <xf numFmtId="3" fontId="31" fillId="9" borderId="0" xfId="4" applyNumberFormat="1" applyFont="1" applyFill="1" applyAlignment="1">
      <alignment horizontal="center" vertical="center"/>
    </xf>
    <xf numFmtId="166" fontId="32" fillId="10" borderId="0" xfId="4" applyNumberFormat="1" applyFont="1" applyFill="1" applyAlignment="1">
      <alignment horizontal="left" vertical="center" indent="2"/>
    </xf>
    <xf numFmtId="164" fontId="13" fillId="10" borderId="0" xfId="1" applyNumberFormat="1" applyFont="1" applyFill="1" applyBorder="1" applyAlignment="1">
      <alignment horizontal="center" vertical="center"/>
    </xf>
    <xf numFmtId="0" fontId="26" fillId="10" borderId="0" xfId="0" applyFont="1" applyFill="1"/>
    <xf numFmtId="10" fontId="29" fillId="10" borderId="0" xfId="2" applyNumberFormat="1" applyFont="1" applyFill="1" applyAlignment="1">
      <alignment horizontal="right" vertical="center"/>
    </xf>
    <xf numFmtId="10" fontId="32" fillId="9" borderId="0" xfId="2" applyNumberFormat="1" applyFont="1" applyFill="1" applyAlignment="1">
      <alignment horizontal="right" vertical="center"/>
    </xf>
    <xf numFmtId="4" fontId="33" fillId="10" borderId="0" xfId="4" applyNumberFormat="1" applyFont="1" applyFill="1" applyAlignment="1">
      <alignment horizontal="center" vertical="center"/>
    </xf>
    <xf numFmtId="169" fontId="32" fillId="10" borderId="0" xfId="4" applyNumberFormat="1" applyFont="1" applyFill="1" applyAlignment="1">
      <alignment horizontal="center" vertical="center"/>
    </xf>
    <xf numFmtId="166" fontId="29" fillId="10" borderId="0" xfId="4" applyNumberFormat="1" applyFont="1" applyFill="1" applyAlignment="1">
      <alignment horizontal="left" vertical="center" wrapText="1" indent="2"/>
    </xf>
    <xf numFmtId="0" fontId="78" fillId="10" borderId="0" xfId="0" applyFont="1" applyFill="1"/>
    <xf numFmtId="4" fontId="31" fillId="10" borderId="0" xfId="4" applyNumberFormat="1" applyFont="1" applyFill="1" applyAlignment="1">
      <alignment horizontal="center" vertical="center"/>
    </xf>
    <xf numFmtId="168" fontId="36" fillId="10" borderId="0" xfId="7" applyNumberFormat="1" applyFont="1" applyFill="1" applyBorder="1" applyAlignment="1">
      <alignment horizontal="center" vertical="center"/>
    </xf>
    <xf numFmtId="3" fontId="36" fillId="10" borderId="0" xfId="7" applyNumberFormat="1" applyFont="1" applyFill="1" applyBorder="1" applyAlignment="1">
      <alignment horizontal="center" vertical="center"/>
    </xf>
    <xf numFmtId="164" fontId="12" fillId="10" borderId="0" xfId="1" applyNumberFormat="1" applyFont="1" applyFill="1" applyAlignment="1">
      <alignment horizontal="center" vertical="center"/>
    </xf>
    <xf numFmtId="0" fontId="12" fillId="10" borderId="0" xfId="1" applyNumberFormat="1" applyFont="1" applyFill="1" applyBorder="1" applyAlignment="1">
      <alignment horizontal="center" vertical="center"/>
    </xf>
    <xf numFmtId="168" fontId="32" fillId="10" borderId="0" xfId="7" applyNumberFormat="1" applyFont="1" applyFill="1" applyBorder="1" applyAlignment="1">
      <alignment horizontal="center" vertical="center"/>
    </xf>
    <xf numFmtId="0" fontId="32" fillId="10" borderId="0" xfId="7" applyNumberFormat="1" applyFont="1" applyFill="1" applyBorder="1" applyAlignment="1">
      <alignment horizontal="center" vertical="center"/>
    </xf>
    <xf numFmtId="4" fontId="33" fillId="10" borderId="17" xfId="4" applyNumberFormat="1" applyFont="1" applyFill="1" applyBorder="1" applyAlignment="1">
      <alignment horizontal="center" vertical="center"/>
    </xf>
    <xf numFmtId="0" fontId="33" fillId="10" borderId="0" xfId="4" applyFont="1" applyFill="1" applyAlignment="1">
      <alignment horizontal="center" vertical="center"/>
    </xf>
    <xf numFmtId="4" fontId="78" fillId="10" borderId="0" xfId="7" applyNumberFormat="1" applyFont="1" applyFill="1" applyBorder="1" applyAlignment="1">
      <alignment horizontal="center" vertical="center"/>
    </xf>
    <xf numFmtId="169" fontId="36" fillId="10" borderId="0" xfId="7" applyFont="1" applyFill="1" applyBorder="1" applyAlignment="1">
      <alignment horizontal="center" vertical="center"/>
    </xf>
    <xf numFmtId="10" fontId="32" fillId="10" borderId="0" xfId="2" applyNumberFormat="1" applyFont="1" applyFill="1" applyBorder="1" applyAlignment="1">
      <alignment horizontal="center" vertical="center"/>
    </xf>
    <xf numFmtId="170" fontId="32" fillId="10" borderId="0" xfId="2" applyNumberFormat="1" applyFont="1" applyFill="1" applyBorder="1" applyAlignment="1">
      <alignment horizontal="center" vertical="center"/>
    </xf>
    <xf numFmtId="17" fontId="10" fillId="10" borderId="0" xfId="0" applyNumberFormat="1" applyFont="1" applyFill="1"/>
    <xf numFmtId="9" fontId="10" fillId="10" borderId="0" xfId="0" applyNumberFormat="1" applyFont="1" applyFill="1"/>
    <xf numFmtId="166" fontId="36" fillId="0" borderId="0" xfId="4" applyNumberFormat="1" applyFont="1" applyAlignment="1">
      <alignment horizontal="center" vertical="center"/>
    </xf>
    <xf numFmtId="3" fontId="36" fillId="0" borderId="0" xfId="4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36" fillId="0" borderId="0" xfId="7" applyNumberFormat="1" applyFont="1" applyFill="1" applyBorder="1" applyAlignment="1">
      <alignment horizontal="center" vertical="center"/>
    </xf>
    <xf numFmtId="3" fontId="36" fillId="0" borderId="2" xfId="7" applyNumberFormat="1" applyFont="1" applyFill="1" applyBorder="1" applyAlignment="1">
      <alignment horizontal="center" vertical="center"/>
    </xf>
    <xf numFmtId="170" fontId="36" fillId="0" borderId="0" xfId="7" applyNumberFormat="1" applyFont="1" applyFill="1" applyBorder="1" applyAlignment="1">
      <alignment horizontal="center" vertical="center"/>
    </xf>
    <xf numFmtId="166" fontId="36" fillId="0" borderId="0" xfId="4" applyNumberFormat="1" applyFont="1" applyAlignment="1">
      <alignment horizontal="left" vertical="center" indent="1"/>
    </xf>
    <xf numFmtId="3" fontId="36" fillId="11" borderId="0" xfId="7" applyNumberFormat="1" applyFont="1" applyFill="1" applyBorder="1" applyAlignment="1">
      <alignment horizontal="center" vertical="center"/>
    </xf>
    <xf numFmtId="168" fontId="10" fillId="10" borderId="0" xfId="0" applyNumberFormat="1" applyFont="1" applyFill="1"/>
    <xf numFmtId="10" fontId="77" fillId="10" borderId="0" xfId="0" applyNumberFormat="1" applyFont="1" applyFill="1"/>
    <xf numFmtId="166" fontId="33" fillId="0" borderId="0" xfId="7" applyNumberFormat="1" applyFont="1" applyAlignment="1">
      <alignment horizontal="center" vertical="center"/>
    </xf>
    <xf numFmtId="166" fontId="36" fillId="0" borderId="0" xfId="7" applyNumberFormat="1" applyFont="1" applyBorder="1" applyAlignment="1">
      <alignment horizontal="center" vertical="center"/>
    </xf>
    <xf numFmtId="169" fontId="32" fillId="10" borderId="0" xfId="6" applyNumberFormat="1" applyFont="1" applyFill="1" applyAlignment="1">
      <alignment horizontal="right" vertical="center"/>
    </xf>
    <xf numFmtId="169" fontId="36" fillId="10" borderId="0" xfId="7" applyFont="1" applyFill="1" applyBorder="1" applyAlignment="1">
      <alignment horizontal="right" vertical="center"/>
    </xf>
    <xf numFmtId="169" fontId="32" fillId="10" borderId="4" xfId="0" applyNumberFormat="1" applyFont="1" applyFill="1" applyBorder="1" applyAlignment="1">
      <alignment horizontal="right" vertical="center"/>
    </xf>
    <xf numFmtId="0" fontId="12" fillId="2" borderId="0" xfId="0" applyFont="1" applyFill="1"/>
    <xf numFmtId="0" fontId="34" fillId="0" borderId="0" xfId="0" applyFont="1"/>
    <xf numFmtId="10" fontId="34" fillId="0" borderId="0" xfId="0" applyNumberFormat="1" applyFont="1"/>
    <xf numFmtId="9" fontId="34" fillId="0" borderId="0" xfId="0" applyNumberFormat="1" applyFont="1"/>
    <xf numFmtId="0" fontId="81" fillId="0" borderId="0" xfId="0" applyFont="1"/>
    <xf numFmtId="43" fontId="82" fillId="0" borderId="0" xfId="0" applyNumberFormat="1" applyFont="1"/>
    <xf numFmtId="10" fontId="10" fillId="0" borderId="0" xfId="0" applyNumberFormat="1" applyFont="1"/>
    <xf numFmtId="168" fontId="32" fillId="0" borderId="0" xfId="8" quotePrefix="1" applyNumberFormat="1" applyFont="1" applyFill="1" applyBorder="1" applyAlignment="1">
      <alignment horizontal="right" vertical="center"/>
    </xf>
    <xf numFmtId="10" fontId="84" fillId="0" borderId="0" xfId="0" applyNumberFormat="1" applyFont="1" applyAlignment="1">
      <alignment horizontal="left"/>
    </xf>
    <xf numFmtId="9" fontId="84" fillId="0" borderId="0" xfId="0" applyNumberFormat="1" applyFont="1" applyAlignment="1">
      <alignment horizontal="left"/>
    </xf>
    <xf numFmtId="0" fontId="10" fillId="0" borderId="0" xfId="0" applyFont="1" applyAlignment="1">
      <alignment vertical="center" wrapText="1"/>
    </xf>
    <xf numFmtId="9" fontId="10" fillId="0" borderId="0" xfId="2" applyFont="1"/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 indent="7"/>
    </xf>
    <xf numFmtId="0" fontId="10" fillId="0" borderId="0" xfId="0" applyFont="1" applyAlignment="1">
      <alignment horizontal="left" vertical="top" indent="7"/>
    </xf>
    <xf numFmtId="0" fontId="72" fillId="0" borderId="0" xfId="0" applyFont="1" applyAlignment="1">
      <alignment horizontal="left" vertical="top" wrapText="1" indent="7"/>
    </xf>
  </cellXfs>
  <cellStyles count="9">
    <cellStyle name="Comma" xfId="1" builtinId="3"/>
    <cellStyle name="Hyperlink" xfId="3" builtinId="8"/>
    <cellStyle name="Normal" xfId="0" builtinId="0"/>
    <cellStyle name="Normal 3" xfId="4" xr:uid="{6FCAA1B3-CAFA-4B89-9D39-2DB84FA031B4}"/>
    <cellStyle name="Normal 8 15" xfId="6" xr:uid="{4CE1FB2F-2F6F-43A3-82F4-46308A913772}"/>
    <cellStyle name="Normal_Projetos_2tri05" xfId="5" xr:uid="{D3C93C81-2B29-4056-99D0-30867012A963}"/>
    <cellStyle name="Percent" xfId="2" builtinId="5"/>
    <cellStyle name="Vírgula 2" xfId="7" xr:uid="{CFC49FDE-294E-47A6-B754-A18C2D2F35DC}"/>
    <cellStyle name="Vírgula 2 12 2" xfId="8" xr:uid="{BF98022B-DBB3-4078-B59F-9CEB3EFF88D4}"/>
  </cellStyles>
  <dxfs count="4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00420875420877"/>
          <c:y val="1.8796780785244323E-2"/>
          <c:w val="0.63331755050505045"/>
          <c:h val="0.95745614969978532"/>
        </c:manualLayout>
      </c:layout>
      <c:doughnutChart>
        <c:varyColors val="1"/>
        <c:ser>
          <c:idx val="0"/>
          <c:order val="0"/>
          <c:tx>
            <c:strRef>
              <c:f>Capa!$C$112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B4-453D-B945-86DCBC045C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B4-453D-B945-86DCBC045C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B4-453D-B945-86DCBC045C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B4-453D-B945-86DCBC045C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B4-453D-B945-86DCBC045C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B4-453D-B945-86DCBC045C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B4-453D-B945-86DCBC045C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B4-453D-B945-86DCBC045C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B4-453D-B945-86DCBC045C9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FB4-453D-B945-86DCBC045C9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FB4-453D-B945-86DCBC045C9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FB4-453D-B945-86DCBC045C9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FB4-453D-B945-86DCBC045C9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FB4-453D-B945-86DCBC045C9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FB4-453D-B945-86DCBC045C92}"/>
              </c:ext>
            </c:extLst>
          </c:dPt>
          <c:dLbls>
            <c:dLbl>
              <c:idx val="14"/>
              <c:layout>
                <c:manualLayout>
                  <c:x val="2.7777777777777776E-2"/>
                  <c:y val="-2.13175831948241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FB4-453D-B945-86DCBC045C9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Capa!$B$113:$B$127</c:f>
              <c:strCache>
                <c:ptCount val="15"/>
                <c:pt idx="0">
                  <c:v>Madureira Shopping</c:v>
                </c:pt>
                <c:pt idx="1">
                  <c:v>Maceió Shopping</c:v>
                </c:pt>
                <c:pt idx="2">
                  <c:v>Shopping Park Lagos</c:v>
                </c:pt>
                <c:pt idx="3">
                  <c:v>Shopping Park Sul</c:v>
                </c:pt>
                <c:pt idx="4">
                  <c:v>Boulevard Shopping Feira</c:v>
                </c:pt>
                <c:pt idx="5">
                  <c:v>Campinas Shopping</c:v>
                </c:pt>
                <c:pt idx="6">
                  <c:v>Suzano Shopping</c:v>
                </c:pt>
                <c:pt idx="7">
                  <c:v>Shopping Bauru</c:v>
                </c:pt>
                <c:pt idx="8">
                  <c:v>Shopping Metropolitano Barra</c:v>
                </c:pt>
                <c:pt idx="9">
                  <c:v>Caxias Shopping</c:v>
                </c:pt>
                <c:pt idx="10">
                  <c:v>Península Open Mall</c:v>
                </c:pt>
                <c:pt idx="11">
                  <c:v>Shopping Taboão</c:v>
                </c:pt>
                <c:pt idx="12">
                  <c:v>Rio2 Shopping</c:v>
                </c:pt>
                <c:pt idx="13">
                  <c:v>Shopping Tacaruna</c:v>
                </c:pt>
                <c:pt idx="14">
                  <c:v>C&amp;A Boulevard Shopping Feira</c:v>
                </c:pt>
              </c:strCache>
            </c:strRef>
          </c:cat>
          <c:val>
            <c:numRef>
              <c:f>Capa!$C$113:$C$127</c:f>
              <c:numCache>
                <c:formatCode>0.00%</c:formatCode>
                <c:ptCount val="15"/>
                <c:pt idx="0">
                  <c:v>0.16384812070288765</c:v>
                </c:pt>
                <c:pt idx="1">
                  <c:v>0.16362408588139316</c:v>
                </c:pt>
                <c:pt idx="2">
                  <c:v>9.1593162879459594E-2</c:v>
                </c:pt>
                <c:pt idx="3">
                  <c:v>9.0086231686717477E-2</c:v>
                </c:pt>
                <c:pt idx="4">
                  <c:v>6.8076595949480415E-2</c:v>
                </c:pt>
                <c:pt idx="5">
                  <c:v>6.3472960314755592E-2</c:v>
                </c:pt>
                <c:pt idx="6">
                  <c:v>5.908747074179875E-2</c:v>
                </c:pt>
                <c:pt idx="7">
                  <c:v>5.3666956314898775E-2</c:v>
                </c:pt>
                <c:pt idx="8">
                  <c:v>5.1267275235227124E-2</c:v>
                </c:pt>
                <c:pt idx="9">
                  <c:v>4.6092502068958E-2</c:v>
                </c:pt>
                <c:pt idx="10">
                  <c:v>3.9122347005265561E-2</c:v>
                </c:pt>
                <c:pt idx="11">
                  <c:v>3.8846968508515316E-2</c:v>
                </c:pt>
                <c:pt idx="12">
                  <c:v>3.3385741075193744E-2</c:v>
                </c:pt>
                <c:pt idx="13">
                  <c:v>3.271054326690654E-2</c:v>
                </c:pt>
                <c:pt idx="14">
                  <c:v>5.1190383685421103E-3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FB4-453D-B945-86DCBC045C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"/>
          <c:y val="2.0911997369238357E-2"/>
          <c:w val="0.33974781277340332"/>
          <c:h val="0.95817615821278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052493438319"/>
          <c:y val="2.5633368409593956E-2"/>
          <c:w val="0.63889983164983166"/>
          <c:h val="0.965059162898624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9E-4499-9E25-E0640254C2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9E-4499-9E25-E0640254C2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9E-4499-9E25-E0640254C2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9E-4499-9E25-E0640254C2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9E-4499-9E25-E0640254C2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Capa!$F$115:$F$119</c:f>
              <c:strCache>
                <c:ptCount val="5"/>
                <c:pt idx="0">
                  <c:v>RJ</c:v>
                </c:pt>
                <c:pt idx="1">
                  <c:v>SP</c:v>
                </c:pt>
                <c:pt idx="2">
                  <c:v>AL</c:v>
                </c:pt>
                <c:pt idx="3">
                  <c:v>BA</c:v>
                </c:pt>
                <c:pt idx="4">
                  <c:v>PE</c:v>
                </c:pt>
              </c:strCache>
            </c:strRef>
          </c:cat>
          <c:val>
            <c:numRef>
              <c:f>Capa!$G$115:$G$119</c:f>
              <c:numCache>
                <c:formatCode>0.00%</c:formatCode>
                <c:ptCount val="5"/>
                <c:pt idx="0">
                  <c:v>0.51539538065370916</c:v>
                </c:pt>
                <c:pt idx="1">
                  <c:v>0.21507435587996843</c:v>
                </c:pt>
                <c:pt idx="2">
                  <c:v>0.16362408588139316</c:v>
                </c:pt>
                <c:pt idx="3">
                  <c:v>7.3195634318022521E-2</c:v>
                </c:pt>
                <c:pt idx="4">
                  <c:v>3.271054326690654E-2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9E-4499-9E25-E0640254C2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6666666666666666E-2"/>
          <c:y val="1.1396784780552928E-2"/>
          <c:w val="7.1309930008748912E-2"/>
          <c:h val="0.98508602261620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24529225650556"/>
          <c:y val="3.4216767810131311E-2"/>
          <c:w val="0.61785262670239482"/>
          <c:h val="0.9334597427801064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94-476C-967D-7BB744EF67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94-476C-967D-7BB744EF67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94-476C-967D-7BB744EF67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94-476C-967D-7BB744EF67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94-476C-967D-7BB744EF67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94-476C-967D-7BB744EF67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94-476C-967D-7BB744EF67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Capa!$J$112:$J$118</c:f>
              <c:strCache>
                <c:ptCount val="7"/>
                <c:pt idx="0">
                  <c:v>Argo</c:v>
                </c:pt>
                <c:pt idx="1">
                  <c:v>Allos</c:v>
                </c:pt>
                <c:pt idx="2">
                  <c:v>Ancar Ivanhoe</c:v>
                </c:pt>
                <c:pt idx="3">
                  <c:v>Proshopping</c:v>
                </c:pt>
                <c:pt idx="4">
                  <c:v>HBR Realty</c:v>
                </c:pt>
                <c:pt idx="5">
                  <c:v>Syn</c:v>
                </c:pt>
                <c:pt idx="6">
                  <c:v>Tmall</c:v>
                </c:pt>
              </c:strCache>
            </c:strRef>
          </c:cat>
          <c:val>
            <c:numRef>
              <c:f>Capa!$K$112:$K$118</c:f>
              <c:numCache>
                <c:formatCode>0.00%</c:formatCode>
                <c:ptCount val="7"/>
                <c:pt idx="0">
                  <c:v>0.36375294503034999</c:v>
                </c:pt>
                <c:pt idx="1">
                  <c:v>0.16570955914143659</c:v>
                </c:pt>
                <c:pt idx="2">
                  <c:v>0.16384812070288765</c:v>
                </c:pt>
                <c:pt idx="3">
                  <c:v>0.16362408588139316</c:v>
                </c:pt>
                <c:pt idx="4">
                  <c:v>5.908747074179875E-2</c:v>
                </c:pt>
                <c:pt idx="5">
                  <c:v>5.1267275235227124E-2</c:v>
                </c:pt>
                <c:pt idx="6">
                  <c:v>3.271054326690654E-2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94-476C-967D-7BB744EF67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6046074555284728E-2"/>
          <c:y val="1.103484478521264E-2"/>
          <c:w val="0.17853068917047901"/>
          <c:h val="0.98233438586165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65C4D6E4-AD7C-4659-AF8F-5D119CCAE7CF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>
                    <a:solidFill>
                      <a:schemeClr val="bg1"/>
                    </a:solidFill>
                    <a:latin typeface="+mn-lt"/>
                  </a:defRPr>
                </a:pPr>
                <a:endParaRPr lang="en-US" sz="1000" b="0" i="0" u="none" strike="noStrike" baseline="0">
                  <a:solidFill>
                    <a:schemeClr val="bg1"/>
                  </a:solidFill>
                  <a:latin typeface="+mn-lt"/>
                </a:endParaRPr>
              </a:p>
            </cx:txPr>
            <cx:visibility seriesName="0" categoryName="1" value="1"/>
            <cx:separator>
</cx:separator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1000" b="0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Suzano Shopping 6%</a:t>
                  </a:r>
                </a:p>
              </cx:txPr>
              <cx:visibility seriesName="0" categoryName="1" value="1"/>
              <cx:separator> 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1000" b="0" i="0" u="none" strike="noStrike" baseline="0">
                      <a:solidFill>
                        <a:sysClr val="window" lastClr="FFFFFF"/>
                      </a:solidFill>
                      <a:latin typeface="+mn-lt"/>
                    </a:rPr>
                    <a:t>Boulevard Shopping Feira 9%</a:t>
                  </a:r>
                </a:p>
              </cx:txPr>
              <cx:visibility seriesName="0" categoryName="1" value="1"/>
              <cx:separator> </cx:separato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1000" b="0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Madureira Shopping
18%</a:t>
                  </a:r>
                </a:p>
              </cx:txPr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>
              <a:latin typeface="+mn-lt"/>
            </a:defRPr>
          </a:pPr>
          <a:endParaRPr lang="en-US" sz="1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+mn-lt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png"/><Relationship Id="rId3" Type="http://schemas.openxmlformats.org/officeDocument/2006/relationships/image" Target="../media/image2.png"/><Relationship Id="rId21" Type="http://schemas.openxmlformats.org/officeDocument/2006/relationships/image" Target="../media/image20.jpeg"/><Relationship Id="rId34" Type="http://schemas.openxmlformats.org/officeDocument/2006/relationships/chart" Target="../charts/chart3.xml"/><Relationship Id="rId7" Type="http://schemas.openxmlformats.org/officeDocument/2006/relationships/image" Target="../media/image6.png"/><Relationship Id="rId12" Type="http://schemas.openxmlformats.org/officeDocument/2006/relationships/image" Target="../media/image11.jpeg"/><Relationship Id="rId17" Type="http://schemas.openxmlformats.org/officeDocument/2006/relationships/image" Target="../media/image16.png"/><Relationship Id="rId25" Type="http://schemas.openxmlformats.org/officeDocument/2006/relationships/image" Target="../media/image24.jpeg"/><Relationship Id="rId33" Type="http://schemas.openxmlformats.org/officeDocument/2006/relationships/chart" Target="../charts/chart2.xml"/><Relationship Id="rId2" Type="http://schemas.microsoft.com/office/2014/relationships/chartEx" Target="../charts/chartEx1.xml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29" Type="http://schemas.openxmlformats.org/officeDocument/2006/relationships/hyperlink" Target="https://www.google.com/url?sa=i&amp;rct=j&amp;q=&amp;esrc=s&amp;source=images&amp;cd=&amp;ved=2ahUKEwjNvv6X64rnAhWOF7kGHVNJBmMQjRx6BAgBEAQ&amp;url=http://www.emergirlivros.com.br/boulevard-shopping-feira-de-santana-2/&amp;psig=AOvVaw1ipxjeEFVjSO8Ckt68k0dd&amp;ust=1579357464950073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32" Type="http://schemas.openxmlformats.org/officeDocument/2006/relationships/chart" Target="../charts/chart1.xml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9.png"/><Relationship Id="rId19" Type="http://schemas.openxmlformats.org/officeDocument/2006/relationships/image" Target="../media/image18.jpeg"/><Relationship Id="rId31" Type="http://schemas.openxmlformats.org/officeDocument/2006/relationships/image" Target="../media/image29.png"/><Relationship Id="rId4" Type="http://schemas.openxmlformats.org/officeDocument/2006/relationships/image" Target="../media/image3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8.png"/><Relationship Id="rId8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597190</xdr:colOff>
      <xdr:row>0</xdr:row>
      <xdr:rowOff>149680</xdr:rowOff>
    </xdr:from>
    <xdr:ext cx="1949502" cy="863374"/>
    <xdr:pic>
      <xdr:nvPicPr>
        <xdr:cNvPr id="2" name="Picture 7">
          <a:extLst>
            <a:ext uri="{FF2B5EF4-FFF2-40B4-BE49-F238E27FC236}">
              <a16:creationId xmlns:a16="http://schemas.microsoft.com/office/drawing/2014/main" id="{1053675E-D886-43E4-AA00-E58AD170D9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0" t="12116" r="6744" b="13511"/>
        <a:stretch/>
      </xdr:blipFill>
      <xdr:spPr bwMode="auto">
        <a:xfrm>
          <a:off x="600365" y="149680"/>
          <a:ext cx="1949502" cy="86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</xdr:colOff>
      <xdr:row>85</xdr:row>
      <xdr:rowOff>2833</xdr:rowOff>
    </xdr:from>
    <xdr:to>
      <xdr:col>4</xdr:col>
      <xdr:colOff>311604</xdr:colOff>
      <xdr:row>105</xdr:row>
      <xdr:rowOff>161749</xdr:rowOff>
    </xdr:to>
    <xdr:grpSp>
      <xdr:nvGrpSpPr>
        <xdr:cNvPr id="5" name="Agrupar 2">
          <a:extLst>
            <a:ext uri="{FF2B5EF4-FFF2-40B4-BE49-F238E27FC236}">
              <a16:creationId xmlns:a16="http://schemas.microsoft.com/office/drawing/2014/main" id="{A34D592B-419C-4952-A9EE-2A4AF0B20FF6}"/>
            </a:ext>
          </a:extLst>
        </xdr:cNvPr>
        <xdr:cNvGrpSpPr>
          <a:grpSpLocks noChangeAspect="1"/>
        </xdr:cNvGrpSpPr>
      </xdr:nvGrpSpPr>
      <xdr:grpSpPr>
        <a:xfrm>
          <a:off x="609601" y="16633483"/>
          <a:ext cx="4762953" cy="4048291"/>
          <a:chOff x="2144950" y="1403350"/>
          <a:chExt cx="4875959" cy="3886200"/>
        </a:xfrm>
      </xdr:grpSpPr>
      <xdr:sp macro="" textlink="">
        <xdr:nvSpPr>
          <xdr:cNvPr id="6" name="Freeform 11">
            <a:extLst>
              <a:ext uri="{FF2B5EF4-FFF2-40B4-BE49-F238E27FC236}">
                <a16:creationId xmlns:a16="http://schemas.microsoft.com/office/drawing/2014/main" id="{A4ACC824-1316-4724-AE31-E16469814654}"/>
              </a:ext>
            </a:extLst>
          </xdr:cNvPr>
          <xdr:cNvSpPr>
            <a:spLocks/>
          </xdr:cNvSpPr>
        </xdr:nvSpPr>
        <xdr:spPr bwMode="auto">
          <a:xfrm>
            <a:off x="4611131" y="3360738"/>
            <a:ext cx="1169458" cy="863600"/>
          </a:xfrm>
          <a:custGeom>
            <a:avLst/>
            <a:gdLst/>
            <a:ahLst/>
            <a:cxnLst>
              <a:cxn ang="0">
                <a:pos x="3" y="318"/>
              </a:cxn>
              <a:cxn ang="0">
                <a:pos x="42" y="272"/>
              </a:cxn>
              <a:cxn ang="0">
                <a:pos x="101" y="268"/>
              </a:cxn>
              <a:cxn ang="0">
                <a:pos x="163" y="256"/>
              </a:cxn>
              <a:cxn ang="0">
                <a:pos x="224" y="235"/>
              </a:cxn>
              <a:cxn ang="0">
                <a:pos x="214" y="199"/>
              </a:cxn>
              <a:cxn ang="0">
                <a:pos x="233" y="163"/>
              </a:cxn>
              <a:cxn ang="0">
                <a:pos x="220" y="137"/>
              </a:cxn>
              <a:cxn ang="0">
                <a:pos x="253" y="96"/>
              </a:cxn>
              <a:cxn ang="0">
                <a:pos x="251" y="65"/>
              </a:cxn>
              <a:cxn ang="0">
                <a:pos x="273" y="40"/>
              </a:cxn>
              <a:cxn ang="0">
                <a:pos x="284" y="26"/>
              </a:cxn>
              <a:cxn ang="0">
                <a:pos x="307" y="38"/>
              </a:cxn>
              <a:cxn ang="0">
                <a:pos x="336" y="45"/>
              </a:cxn>
              <a:cxn ang="0">
                <a:pos x="438" y="2"/>
              </a:cxn>
              <a:cxn ang="0">
                <a:pos x="439" y="19"/>
              </a:cxn>
              <a:cxn ang="0">
                <a:pos x="470" y="31"/>
              </a:cxn>
              <a:cxn ang="0">
                <a:pos x="501" y="32"/>
              </a:cxn>
              <a:cxn ang="0">
                <a:pos x="569" y="63"/>
              </a:cxn>
              <a:cxn ang="0">
                <a:pos x="595" y="97"/>
              </a:cxn>
              <a:cxn ang="0">
                <a:pos x="637" y="105"/>
              </a:cxn>
              <a:cxn ang="0">
                <a:pos x="680" y="132"/>
              </a:cxn>
              <a:cxn ang="0">
                <a:pos x="659" y="159"/>
              </a:cxn>
              <a:cxn ang="0">
                <a:pos x="636" y="184"/>
              </a:cxn>
              <a:cxn ang="0">
                <a:pos x="631" y="211"/>
              </a:cxn>
              <a:cxn ang="0">
                <a:pos x="647" y="244"/>
              </a:cxn>
              <a:cxn ang="0">
                <a:pos x="602" y="255"/>
              </a:cxn>
              <a:cxn ang="0">
                <a:pos x="600" y="287"/>
              </a:cxn>
              <a:cxn ang="0">
                <a:pos x="596" y="307"/>
              </a:cxn>
              <a:cxn ang="0">
                <a:pos x="596" y="344"/>
              </a:cxn>
              <a:cxn ang="0">
                <a:pos x="569" y="386"/>
              </a:cxn>
              <a:cxn ang="0">
                <a:pos x="542" y="395"/>
              </a:cxn>
              <a:cxn ang="0">
                <a:pos x="525" y="433"/>
              </a:cxn>
              <a:cxn ang="0">
                <a:pos x="457" y="500"/>
              </a:cxn>
              <a:cxn ang="0">
                <a:pos x="364" y="518"/>
              </a:cxn>
              <a:cxn ang="0">
                <a:pos x="311" y="529"/>
              </a:cxn>
              <a:cxn ang="0">
                <a:pos x="277" y="544"/>
              </a:cxn>
              <a:cxn ang="0">
                <a:pos x="272" y="527"/>
              </a:cxn>
              <a:cxn ang="0">
                <a:pos x="250" y="500"/>
              </a:cxn>
              <a:cxn ang="0">
                <a:pos x="258" y="453"/>
              </a:cxn>
              <a:cxn ang="0">
                <a:pos x="233" y="445"/>
              </a:cxn>
              <a:cxn ang="0">
                <a:pos x="229" y="404"/>
              </a:cxn>
              <a:cxn ang="0">
                <a:pos x="224" y="377"/>
              </a:cxn>
              <a:cxn ang="0">
                <a:pos x="191" y="358"/>
              </a:cxn>
              <a:cxn ang="0">
                <a:pos x="136" y="367"/>
              </a:cxn>
              <a:cxn ang="0">
                <a:pos x="101" y="370"/>
              </a:cxn>
              <a:cxn ang="0">
                <a:pos x="95" y="351"/>
              </a:cxn>
              <a:cxn ang="0">
                <a:pos x="27" y="343"/>
              </a:cxn>
            </a:cxnLst>
            <a:rect l="0" t="0" r="r" b="b"/>
            <a:pathLst>
              <a:path w="680" h="544">
                <a:moveTo>
                  <a:pt x="0" y="357"/>
                </a:moveTo>
                <a:lnTo>
                  <a:pt x="3" y="318"/>
                </a:lnTo>
                <a:lnTo>
                  <a:pt x="23" y="300"/>
                </a:lnTo>
                <a:lnTo>
                  <a:pt x="42" y="272"/>
                </a:lnTo>
                <a:lnTo>
                  <a:pt x="91" y="263"/>
                </a:lnTo>
                <a:lnTo>
                  <a:pt x="101" y="268"/>
                </a:lnTo>
                <a:lnTo>
                  <a:pt x="118" y="253"/>
                </a:lnTo>
                <a:lnTo>
                  <a:pt x="163" y="256"/>
                </a:lnTo>
                <a:lnTo>
                  <a:pt x="193" y="259"/>
                </a:lnTo>
                <a:lnTo>
                  <a:pt x="224" y="235"/>
                </a:lnTo>
                <a:lnTo>
                  <a:pt x="225" y="204"/>
                </a:lnTo>
                <a:lnTo>
                  <a:pt x="214" y="199"/>
                </a:lnTo>
                <a:lnTo>
                  <a:pt x="213" y="193"/>
                </a:lnTo>
                <a:lnTo>
                  <a:pt x="233" y="163"/>
                </a:lnTo>
                <a:lnTo>
                  <a:pt x="227" y="143"/>
                </a:lnTo>
                <a:lnTo>
                  <a:pt x="220" y="137"/>
                </a:lnTo>
                <a:lnTo>
                  <a:pt x="225" y="105"/>
                </a:lnTo>
                <a:lnTo>
                  <a:pt x="253" y="96"/>
                </a:lnTo>
                <a:lnTo>
                  <a:pt x="253" y="79"/>
                </a:lnTo>
                <a:lnTo>
                  <a:pt x="251" y="65"/>
                </a:lnTo>
                <a:lnTo>
                  <a:pt x="256" y="45"/>
                </a:lnTo>
                <a:lnTo>
                  <a:pt x="273" y="40"/>
                </a:lnTo>
                <a:lnTo>
                  <a:pt x="275" y="26"/>
                </a:lnTo>
                <a:lnTo>
                  <a:pt x="284" y="26"/>
                </a:lnTo>
                <a:lnTo>
                  <a:pt x="292" y="38"/>
                </a:lnTo>
                <a:lnTo>
                  <a:pt x="307" y="38"/>
                </a:lnTo>
                <a:lnTo>
                  <a:pt x="305" y="55"/>
                </a:lnTo>
                <a:lnTo>
                  <a:pt x="336" y="45"/>
                </a:lnTo>
                <a:lnTo>
                  <a:pt x="407" y="0"/>
                </a:lnTo>
                <a:lnTo>
                  <a:pt x="438" y="2"/>
                </a:lnTo>
                <a:lnTo>
                  <a:pt x="443" y="7"/>
                </a:lnTo>
                <a:lnTo>
                  <a:pt x="439" y="19"/>
                </a:lnTo>
                <a:lnTo>
                  <a:pt x="454" y="31"/>
                </a:lnTo>
                <a:lnTo>
                  <a:pt x="470" y="31"/>
                </a:lnTo>
                <a:lnTo>
                  <a:pt x="479" y="26"/>
                </a:lnTo>
                <a:lnTo>
                  <a:pt x="501" y="32"/>
                </a:lnTo>
                <a:lnTo>
                  <a:pt x="540" y="61"/>
                </a:lnTo>
                <a:lnTo>
                  <a:pt x="569" y="63"/>
                </a:lnTo>
                <a:lnTo>
                  <a:pt x="589" y="83"/>
                </a:lnTo>
                <a:lnTo>
                  <a:pt x="595" y="97"/>
                </a:lnTo>
                <a:lnTo>
                  <a:pt x="601" y="102"/>
                </a:lnTo>
                <a:lnTo>
                  <a:pt x="637" y="105"/>
                </a:lnTo>
                <a:lnTo>
                  <a:pt x="671" y="122"/>
                </a:lnTo>
                <a:lnTo>
                  <a:pt x="680" y="132"/>
                </a:lnTo>
                <a:lnTo>
                  <a:pt x="675" y="145"/>
                </a:lnTo>
                <a:lnTo>
                  <a:pt x="659" y="159"/>
                </a:lnTo>
                <a:lnTo>
                  <a:pt x="651" y="174"/>
                </a:lnTo>
                <a:lnTo>
                  <a:pt x="636" y="184"/>
                </a:lnTo>
                <a:lnTo>
                  <a:pt x="631" y="200"/>
                </a:lnTo>
                <a:lnTo>
                  <a:pt x="631" y="211"/>
                </a:lnTo>
                <a:lnTo>
                  <a:pt x="648" y="231"/>
                </a:lnTo>
                <a:lnTo>
                  <a:pt x="647" y="244"/>
                </a:lnTo>
                <a:lnTo>
                  <a:pt x="626" y="244"/>
                </a:lnTo>
                <a:lnTo>
                  <a:pt x="602" y="255"/>
                </a:lnTo>
                <a:lnTo>
                  <a:pt x="596" y="268"/>
                </a:lnTo>
                <a:lnTo>
                  <a:pt x="600" y="287"/>
                </a:lnTo>
                <a:lnTo>
                  <a:pt x="601" y="296"/>
                </a:lnTo>
                <a:lnTo>
                  <a:pt x="596" y="307"/>
                </a:lnTo>
                <a:lnTo>
                  <a:pt x="600" y="331"/>
                </a:lnTo>
                <a:lnTo>
                  <a:pt x="596" y="344"/>
                </a:lnTo>
                <a:lnTo>
                  <a:pt x="575" y="377"/>
                </a:lnTo>
                <a:lnTo>
                  <a:pt x="569" y="386"/>
                </a:lnTo>
                <a:lnTo>
                  <a:pt x="553" y="384"/>
                </a:lnTo>
                <a:lnTo>
                  <a:pt x="542" y="395"/>
                </a:lnTo>
                <a:lnTo>
                  <a:pt x="540" y="421"/>
                </a:lnTo>
                <a:lnTo>
                  <a:pt x="525" y="433"/>
                </a:lnTo>
                <a:lnTo>
                  <a:pt x="507" y="480"/>
                </a:lnTo>
                <a:lnTo>
                  <a:pt x="457" y="500"/>
                </a:lnTo>
                <a:lnTo>
                  <a:pt x="414" y="497"/>
                </a:lnTo>
                <a:lnTo>
                  <a:pt x="364" y="518"/>
                </a:lnTo>
                <a:lnTo>
                  <a:pt x="344" y="525"/>
                </a:lnTo>
                <a:lnTo>
                  <a:pt x="311" y="529"/>
                </a:lnTo>
                <a:lnTo>
                  <a:pt x="303" y="541"/>
                </a:lnTo>
                <a:lnTo>
                  <a:pt x="277" y="544"/>
                </a:lnTo>
                <a:lnTo>
                  <a:pt x="269" y="536"/>
                </a:lnTo>
                <a:lnTo>
                  <a:pt x="272" y="527"/>
                </a:lnTo>
                <a:lnTo>
                  <a:pt x="256" y="511"/>
                </a:lnTo>
                <a:lnTo>
                  <a:pt x="250" y="500"/>
                </a:lnTo>
                <a:lnTo>
                  <a:pt x="261" y="464"/>
                </a:lnTo>
                <a:lnTo>
                  <a:pt x="258" y="453"/>
                </a:lnTo>
                <a:lnTo>
                  <a:pt x="242" y="452"/>
                </a:lnTo>
                <a:lnTo>
                  <a:pt x="233" y="445"/>
                </a:lnTo>
                <a:lnTo>
                  <a:pt x="222" y="414"/>
                </a:lnTo>
                <a:lnTo>
                  <a:pt x="229" y="404"/>
                </a:lnTo>
                <a:lnTo>
                  <a:pt x="220" y="386"/>
                </a:lnTo>
                <a:lnTo>
                  <a:pt x="224" y="377"/>
                </a:lnTo>
                <a:lnTo>
                  <a:pt x="216" y="366"/>
                </a:lnTo>
                <a:lnTo>
                  <a:pt x="191" y="358"/>
                </a:lnTo>
                <a:lnTo>
                  <a:pt x="173" y="370"/>
                </a:lnTo>
                <a:lnTo>
                  <a:pt x="136" y="367"/>
                </a:lnTo>
                <a:lnTo>
                  <a:pt x="123" y="375"/>
                </a:lnTo>
                <a:lnTo>
                  <a:pt x="101" y="370"/>
                </a:lnTo>
                <a:lnTo>
                  <a:pt x="101" y="361"/>
                </a:lnTo>
                <a:lnTo>
                  <a:pt x="95" y="351"/>
                </a:lnTo>
                <a:lnTo>
                  <a:pt x="56" y="353"/>
                </a:lnTo>
                <a:lnTo>
                  <a:pt x="27" y="343"/>
                </a:lnTo>
                <a:lnTo>
                  <a:pt x="0" y="357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7" name="Freeform 12">
            <a:extLst>
              <a:ext uri="{FF2B5EF4-FFF2-40B4-BE49-F238E27FC236}">
                <a16:creationId xmlns:a16="http://schemas.microsoft.com/office/drawing/2014/main" id="{EDD53833-D8A6-8A2F-90B1-374BFBD08EC1}"/>
              </a:ext>
            </a:extLst>
          </xdr:cNvPr>
          <xdr:cNvSpPr>
            <a:spLocks/>
          </xdr:cNvSpPr>
        </xdr:nvSpPr>
        <xdr:spPr bwMode="auto">
          <a:xfrm>
            <a:off x="4605972" y="3355975"/>
            <a:ext cx="1179777" cy="873125"/>
          </a:xfrm>
          <a:custGeom>
            <a:avLst/>
            <a:gdLst/>
            <a:ahLst/>
            <a:cxnLst>
              <a:cxn ang="0">
                <a:pos x="114" y="741"/>
              </a:cxn>
              <a:cxn ang="0">
                <a:pos x="321" y="688"/>
              </a:cxn>
              <a:cxn ang="0">
                <a:pos x="605" y="642"/>
              </a:cxn>
              <a:cxn ang="0">
                <a:pos x="578" y="527"/>
              </a:cxn>
              <a:cxn ang="0">
                <a:pos x="595" y="377"/>
              </a:cxn>
              <a:cxn ang="0">
                <a:pos x="681" y="185"/>
              </a:cxn>
              <a:cxn ang="0">
                <a:pos x="743" y="77"/>
              </a:cxn>
              <a:cxn ang="0">
                <a:pos x="838" y="103"/>
              </a:cxn>
              <a:cxn ang="0">
                <a:pos x="914" y="122"/>
              </a:cxn>
              <a:cxn ang="0">
                <a:pos x="1216" y="29"/>
              </a:cxn>
              <a:cxn ang="0">
                <a:pos x="1276" y="86"/>
              </a:cxn>
              <a:cxn ang="0">
                <a:pos x="1468" y="164"/>
              </a:cxn>
              <a:cxn ang="0">
                <a:pos x="1622" y="263"/>
              </a:cxn>
              <a:cxn ang="0">
                <a:pos x="1830" y="334"/>
              </a:cxn>
              <a:cxn ang="0">
                <a:pos x="1798" y="441"/>
              </a:cxn>
              <a:cxn ang="0">
                <a:pos x="1724" y="549"/>
              </a:cxn>
              <a:cxn ang="0">
                <a:pos x="1758" y="676"/>
              </a:cxn>
              <a:cxn ang="0">
                <a:pos x="1628" y="731"/>
              </a:cxn>
              <a:cxn ang="0">
                <a:pos x="1639" y="903"/>
              </a:cxn>
              <a:cxn ang="0">
                <a:pos x="1547" y="1061"/>
              </a:cxn>
              <a:cxn ang="0">
                <a:pos x="1473" y="1153"/>
              </a:cxn>
              <a:cxn ang="0">
                <a:pos x="1243" y="1369"/>
              </a:cxn>
              <a:cxn ang="0">
                <a:pos x="850" y="1448"/>
              </a:cxn>
              <a:cxn ang="0">
                <a:pos x="731" y="1463"/>
              </a:cxn>
              <a:cxn ang="0">
                <a:pos x="678" y="1365"/>
              </a:cxn>
              <a:cxn ang="0">
                <a:pos x="663" y="1238"/>
              </a:cxn>
              <a:cxn ang="0">
                <a:pos x="621" y="1096"/>
              </a:cxn>
              <a:cxn ang="0">
                <a:pos x="586" y="1004"/>
              </a:cxn>
              <a:cxn ang="0">
                <a:pos x="377" y="1010"/>
              </a:cxn>
              <a:cxn ang="0">
                <a:pos x="272" y="984"/>
              </a:cxn>
              <a:cxn ang="0">
                <a:pos x="77" y="945"/>
              </a:cxn>
              <a:cxn ang="0">
                <a:pos x="162" y="955"/>
              </a:cxn>
              <a:cxn ang="0">
                <a:pos x="288" y="1009"/>
              </a:cxn>
              <a:cxn ang="0">
                <a:pos x="476" y="1001"/>
              </a:cxn>
              <a:cxn ang="0">
                <a:pos x="619" y="1023"/>
              </a:cxn>
              <a:cxn ang="0">
                <a:pos x="617" y="1133"/>
              </a:cxn>
              <a:cxn ang="0">
                <a:pos x="708" y="1226"/>
              </a:cxn>
              <a:cxn ang="0">
                <a:pos x="707" y="1386"/>
              </a:cxn>
              <a:cxn ang="0">
                <a:pos x="764" y="1475"/>
              </a:cxn>
              <a:cxn ang="0">
                <a:pos x="938" y="1421"/>
              </a:cxn>
              <a:cxn ang="0">
                <a:pos x="1241" y="1354"/>
              </a:cxn>
              <a:cxn ang="0">
                <a:pos x="1460" y="1146"/>
              </a:cxn>
              <a:cxn ang="0">
                <a:pos x="1541" y="1049"/>
              </a:cxn>
              <a:cxn ang="0">
                <a:pos x="1613" y="840"/>
              </a:cxn>
              <a:cxn ang="0">
                <a:pos x="1613" y="729"/>
              </a:cxn>
              <a:cxn ang="0">
                <a:pos x="1750" y="667"/>
              </a:cxn>
              <a:cxn ang="0">
                <a:pos x="1708" y="547"/>
              </a:cxn>
              <a:cxn ang="0">
                <a:pos x="1786" y="431"/>
              </a:cxn>
              <a:cxn ang="0">
                <a:pos x="1821" y="346"/>
              </a:cxn>
              <a:cxn ang="0">
                <a:pos x="1610" y="273"/>
              </a:cxn>
              <a:cxn ang="0">
                <a:pos x="1463" y="178"/>
              </a:cxn>
              <a:cxn ang="0">
                <a:pos x="1280" y="101"/>
              </a:cxn>
              <a:cxn ang="0">
                <a:pos x="1203" y="32"/>
              </a:cxn>
              <a:cxn ang="0">
                <a:pos x="921" y="137"/>
              </a:cxn>
              <a:cxn ang="0">
                <a:pos x="797" y="119"/>
              </a:cxn>
              <a:cxn ang="0">
                <a:pos x="755" y="118"/>
              </a:cxn>
              <a:cxn ang="0">
                <a:pos x="701" y="223"/>
              </a:cxn>
              <a:cxn ang="0">
                <a:pos x="608" y="373"/>
              </a:cxn>
              <a:cxn ang="0">
                <a:pos x="592" y="529"/>
              </a:cxn>
              <a:cxn ang="0">
                <a:pos x="618" y="649"/>
              </a:cxn>
              <a:cxn ang="0">
                <a:pos x="285" y="739"/>
              </a:cxn>
              <a:cxn ang="0">
                <a:pos x="76" y="825"/>
              </a:cxn>
            </a:cxnLst>
            <a:rect l="0" t="0" r="r" b="b"/>
            <a:pathLst>
              <a:path w="1857" h="1489">
                <a:moveTo>
                  <a:pt x="0" y="975"/>
                </a:moveTo>
                <a:lnTo>
                  <a:pt x="7" y="867"/>
                </a:lnTo>
                <a:cubicBezTo>
                  <a:pt x="8" y="865"/>
                  <a:pt x="8" y="863"/>
                  <a:pt x="10" y="862"/>
                </a:cubicBezTo>
                <a:lnTo>
                  <a:pt x="64" y="815"/>
                </a:lnTo>
                <a:lnTo>
                  <a:pt x="63" y="816"/>
                </a:lnTo>
                <a:lnTo>
                  <a:pt x="114" y="741"/>
                </a:lnTo>
                <a:cubicBezTo>
                  <a:pt x="115" y="739"/>
                  <a:pt x="117" y="738"/>
                  <a:pt x="119" y="737"/>
                </a:cubicBezTo>
                <a:lnTo>
                  <a:pt x="252" y="712"/>
                </a:lnTo>
                <a:cubicBezTo>
                  <a:pt x="254" y="712"/>
                  <a:pt x="256" y="712"/>
                  <a:pt x="257" y="713"/>
                </a:cubicBezTo>
                <a:lnTo>
                  <a:pt x="283" y="726"/>
                </a:lnTo>
                <a:lnTo>
                  <a:pt x="275" y="727"/>
                </a:lnTo>
                <a:lnTo>
                  <a:pt x="321" y="688"/>
                </a:lnTo>
                <a:cubicBezTo>
                  <a:pt x="322" y="686"/>
                  <a:pt x="324" y="686"/>
                  <a:pt x="327" y="686"/>
                </a:cubicBezTo>
                <a:lnTo>
                  <a:pt x="451" y="694"/>
                </a:lnTo>
                <a:lnTo>
                  <a:pt x="531" y="701"/>
                </a:lnTo>
                <a:lnTo>
                  <a:pt x="525" y="703"/>
                </a:lnTo>
                <a:lnTo>
                  <a:pt x="608" y="636"/>
                </a:lnTo>
                <a:lnTo>
                  <a:pt x="605" y="642"/>
                </a:lnTo>
                <a:lnTo>
                  <a:pt x="608" y="559"/>
                </a:lnTo>
                <a:lnTo>
                  <a:pt x="613" y="567"/>
                </a:lnTo>
                <a:lnTo>
                  <a:pt x="584" y="553"/>
                </a:lnTo>
                <a:cubicBezTo>
                  <a:pt x="582" y="552"/>
                  <a:pt x="580" y="550"/>
                  <a:pt x="580" y="548"/>
                </a:cubicBezTo>
                <a:lnTo>
                  <a:pt x="576" y="533"/>
                </a:lnTo>
                <a:cubicBezTo>
                  <a:pt x="576" y="531"/>
                  <a:pt x="576" y="528"/>
                  <a:pt x="578" y="527"/>
                </a:cubicBezTo>
                <a:lnTo>
                  <a:pt x="632" y="444"/>
                </a:lnTo>
                <a:lnTo>
                  <a:pt x="631" y="451"/>
                </a:lnTo>
                <a:lnTo>
                  <a:pt x="613" y="399"/>
                </a:lnTo>
                <a:lnTo>
                  <a:pt x="615" y="402"/>
                </a:lnTo>
                <a:lnTo>
                  <a:pt x="597" y="384"/>
                </a:lnTo>
                <a:cubicBezTo>
                  <a:pt x="595" y="382"/>
                  <a:pt x="594" y="380"/>
                  <a:pt x="595" y="377"/>
                </a:cubicBezTo>
                <a:lnTo>
                  <a:pt x="608" y="291"/>
                </a:lnTo>
                <a:cubicBezTo>
                  <a:pt x="609" y="288"/>
                  <a:pt x="611" y="285"/>
                  <a:pt x="614" y="285"/>
                </a:cubicBezTo>
                <a:lnTo>
                  <a:pt x="691" y="259"/>
                </a:lnTo>
                <a:lnTo>
                  <a:pt x="685" y="267"/>
                </a:lnTo>
                <a:lnTo>
                  <a:pt x="685" y="223"/>
                </a:lnTo>
                <a:lnTo>
                  <a:pt x="681" y="185"/>
                </a:lnTo>
                <a:cubicBezTo>
                  <a:pt x="680" y="184"/>
                  <a:pt x="680" y="183"/>
                  <a:pt x="681" y="182"/>
                </a:cubicBezTo>
                <a:lnTo>
                  <a:pt x="693" y="128"/>
                </a:lnTo>
                <a:cubicBezTo>
                  <a:pt x="693" y="125"/>
                  <a:pt x="695" y="122"/>
                  <a:pt x="698" y="121"/>
                </a:cubicBezTo>
                <a:lnTo>
                  <a:pt x="745" y="109"/>
                </a:lnTo>
                <a:lnTo>
                  <a:pt x="739" y="116"/>
                </a:lnTo>
                <a:lnTo>
                  <a:pt x="743" y="77"/>
                </a:lnTo>
                <a:cubicBezTo>
                  <a:pt x="743" y="73"/>
                  <a:pt x="746" y="70"/>
                  <a:pt x="751" y="70"/>
                </a:cubicBezTo>
                <a:lnTo>
                  <a:pt x="776" y="70"/>
                </a:lnTo>
                <a:cubicBezTo>
                  <a:pt x="779" y="70"/>
                  <a:pt x="781" y="71"/>
                  <a:pt x="783" y="74"/>
                </a:cubicBezTo>
                <a:lnTo>
                  <a:pt x="804" y="107"/>
                </a:lnTo>
                <a:lnTo>
                  <a:pt x="797" y="103"/>
                </a:lnTo>
                <a:lnTo>
                  <a:pt x="838" y="103"/>
                </a:lnTo>
                <a:cubicBezTo>
                  <a:pt x="840" y="103"/>
                  <a:pt x="842" y="104"/>
                  <a:pt x="844" y="106"/>
                </a:cubicBezTo>
                <a:cubicBezTo>
                  <a:pt x="845" y="107"/>
                  <a:pt x="846" y="110"/>
                  <a:pt x="846" y="112"/>
                </a:cubicBezTo>
                <a:lnTo>
                  <a:pt x="841" y="159"/>
                </a:lnTo>
                <a:lnTo>
                  <a:pt x="831" y="150"/>
                </a:lnTo>
                <a:lnTo>
                  <a:pt x="915" y="122"/>
                </a:lnTo>
                <a:lnTo>
                  <a:pt x="914" y="122"/>
                </a:lnTo>
                <a:lnTo>
                  <a:pt x="1106" y="2"/>
                </a:lnTo>
                <a:cubicBezTo>
                  <a:pt x="1107" y="1"/>
                  <a:pt x="1109" y="0"/>
                  <a:pt x="1110" y="0"/>
                </a:cubicBezTo>
                <a:lnTo>
                  <a:pt x="1193" y="5"/>
                </a:lnTo>
                <a:cubicBezTo>
                  <a:pt x="1195" y="5"/>
                  <a:pt x="1197" y="5"/>
                  <a:pt x="1198" y="7"/>
                </a:cubicBezTo>
                <a:lnTo>
                  <a:pt x="1214" y="20"/>
                </a:lnTo>
                <a:cubicBezTo>
                  <a:pt x="1216" y="23"/>
                  <a:pt x="1217" y="26"/>
                  <a:pt x="1216" y="29"/>
                </a:cubicBezTo>
                <a:lnTo>
                  <a:pt x="1204" y="63"/>
                </a:lnTo>
                <a:lnTo>
                  <a:pt x="1201" y="54"/>
                </a:lnTo>
                <a:lnTo>
                  <a:pt x="1242" y="87"/>
                </a:lnTo>
                <a:lnTo>
                  <a:pt x="1237" y="85"/>
                </a:lnTo>
                <a:lnTo>
                  <a:pt x="1280" y="85"/>
                </a:lnTo>
                <a:lnTo>
                  <a:pt x="1276" y="86"/>
                </a:lnTo>
                <a:lnTo>
                  <a:pt x="1300" y="71"/>
                </a:lnTo>
                <a:cubicBezTo>
                  <a:pt x="1302" y="70"/>
                  <a:pt x="1305" y="70"/>
                  <a:pt x="1307" y="70"/>
                </a:cubicBezTo>
                <a:lnTo>
                  <a:pt x="1366" y="89"/>
                </a:lnTo>
                <a:cubicBezTo>
                  <a:pt x="1367" y="89"/>
                  <a:pt x="1367" y="89"/>
                  <a:pt x="1368" y="90"/>
                </a:cubicBezTo>
                <a:lnTo>
                  <a:pt x="1472" y="165"/>
                </a:lnTo>
                <a:lnTo>
                  <a:pt x="1468" y="164"/>
                </a:lnTo>
                <a:lnTo>
                  <a:pt x="1548" y="171"/>
                </a:lnTo>
                <a:cubicBezTo>
                  <a:pt x="1550" y="171"/>
                  <a:pt x="1552" y="172"/>
                  <a:pt x="1553" y="173"/>
                </a:cubicBezTo>
                <a:lnTo>
                  <a:pt x="1608" y="228"/>
                </a:lnTo>
                <a:cubicBezTo>
                  <a:pt x="1609" y="229"/>
                  <a:pt x="1609" y="229"/>
                  <a:pt x="1610" y="230"/>
                </a:cubicBezTo>
                <a:lnTo>
                  <a:pt x="1624" y="266"/>
                </a:lnTo>
                <a:lnTo>
                  <a:pt x="1622" y="263"/>
                </a:lnTo>
                <a:lnTo>
                  <a:pt x="1641" y="278"/>
                </a:lnTo>
                <a:lnTo>
                  <a:pt x="1636" y="276"/>
                </a:lnTo>
                <a:lnTo>
                  <a:pt x="1734" y="284"/>
                </a:lnTo>
                <a:cubicBezTo>
                  <a:pt x="1735" y="284"/>
                  <a:pt x="1736" y="285"/>
                  <a:pt x="1737" y="285"/>
                </a:cubicBezTo>
                <a:lnTo>
                  <a:pt x="1828" y="332"/>
                </a:lnTo>
                <a:cubicBezTo>
                  <a:pt x="1829" y="333"/>
                  <a:pt x="1830" y="333"/>
                  <a:pt x="1830" y="334"/>
                </a:cubicBezTo>
                <a:lnTo>
                  <a:pt x="1854" y="359"/>
                </a:lnTo>
                <a:cubicBezTo>
                  <a:pt x="1856" y="361"/>
                  <a:pt x="1857" y="365"/>
                  <a:pt x="1856" y="367"/>
                </a:cubicBezTo>
                <a:lnTo>
                  <a:pt x="1842" y="404"/>
                </a:lnTo>
                <a:cubicBezTo>
                  <a:pt x="1842" y="405"/>
                  <a:pt x="1841" y="406"/>
                  <a:pt x="1840" y="407"/>
                </a:cubicBezTo>
                <a:lnTo>
                  <a:pt x="1796" y="443"/>
                </a:lnTo>
                <a:lnTo>
                  <a:pt x="1798" y="441"/>
                </a:lnTo>
                <a:lnTo>
                  <a:pt x="1777" y="483"/>
                </a:lnTo>
                <a:cubicBezTo>
                  <a:pt x="1776" y="484"/>
                  <a:pt x="1775" y="486"/>
                  <a:pt x="1774" y="486"/>
                </a:cubicBezTo>
                <a:lnTo>
                  <a:pt x="1733" y="512"/>
                </a:lnTo>
                <a:lnTo>
                  <a:pt x="1736" y="508"/>
                </a:lnTo>
                <a:lnTo>
                  <a:pt x="1723" y="551"/>
                </a:lnTo>
                <a:lnTo>
                  <a:pt x="1724" y="549"/>
                </a:lnTo>
                <a:lnTo>
                  <a:pt x="1724" y="578"/>
                </a:lnTo>
                <a:lnTo>
                  <a:pt x="1722" y="573"/>
                </a:lnTo>
                <a:lnTo>
                  <a:pt x="1768" y="627"/>
                </a:lnTo>
                <a:cubicBezTo>
                  <a:pt x="1769" y="629"/>
                  <a:pt x="1770" y="631"/>
                  <a:pt x="1770" y="633"/>
                </a:cubicBezTo>
                <a:lnTo>
                  <a:pt x="1766" y="669"/>
                </a:lnTo>
                <a:cubicBezTo>
                  <a:pt x="1765" y="673"/>
                  <a:pt x="1762" y="676"/>
                  <a:pt x="1758" y="676"/>
                </a:cubicBezTo>
                <a:lnTo>
                  <a:pt x="1703" y="676"/>
                </a:lnTo>
                <a:lnTo>
                  <a:pt x="1707" y="676"/>
                </a:lnTo>
                <a:lnTo>
                  <a:pt x="1641" y="704"/>
                </a:lnTo>
                <a:lnTo>
                  <a:pt x="1645" y="700"/>
                </a:lnTo>
                <a:lnTo>
                  <a:pt x="1628" y="736"/>
                </a:lnTo>
                <a:lnTo>
                  <a:pt x="1628" y="731"/>
                </a:lnTo>
                <a:lnTo>
                  <a:pt x="1639" y="783"/>
                </a:lnTo>
                <a:lnTo>
                  <a:pt x="1643" y="809"/>
                </a:lnTo>
                <a:cubicBezTo>
                  <a:pt x="1644" y="810"/>
                  <a:pt x="1643" y="812"/>
                  <a:pt x="1643" y="814"/>
                </a:cubicBezTo>
                <a:lnTo>
                  <a:pt x="1628" y="843"/>
                </a:lnTo>
                <a:lnTo>
                  <a:pt x="1628" y="838"/>
                </a:lnTo>
                <a:lnTo>
                  <a:pt x="1639" y="903"/>
                </a:lnTo>
                <a:cubicBezTo>
                  <a:pt x="1639" y="904"/>
                  <a:pt x="1639" y="905"/>
                  <a:pt x="1639" y="906"/>
                </a:cubicBezTo>
                <a:lnTo>
                  <a:pt x="1628" y="943"/>
                </a:lnTo>
                <a:cubicBezTo>
                  <a:pt x="1628" y="943"/>
                  <a:pt x="1628" y="944"/>
                  <a:pt x="1627" y="945"/>
                </a:cubicBezTo>
                <a:lnTo>
                  <a:pt x="1569" y="1032"/>
                </a:lnTo>
                <a:lnTo>
                  <a:pt x="1555" y="1057"/>
                </a:lnTo>
                <a:cubicBezTo>
                  <a:pt x="1553" y="1060"/>
                  <a:pt x="1550" y="1061"/>
                  <a:pt x="1547" y="1061"/>
                </a:cubicBezTo>
                <a:lnTo>
                  <a:pt x="1503" y="1056"/>
                </a:lnTo>
                <a:lnTo>
                  <a:pt x="1510" y="1054"/>
                </a:lnTo>
                <a:lnTo>
                  <a:pt x="1481" y="1083"/>
                </a:lnTo>
                <a:lnTo>
                  <a:pt x="1483" y="1078"/>
                </a:lnTo>
                <a:lnTo>
                  <a:pt x="1476" y="1148"/>
                </a:lnTo>
                <a:cubicBezTo>
                  <a:pt x="1475" y="1150"/>
                  <a:pt x="1474" y="1152"/>
                  <a:pt x="1473" y="1153"/>
                </a:cubicBezTo>
                <a:lnTo>
                  <a:pt x="1433" y="1186"/>
                </a:lnTo>
                <a:lnTo>
                  <a:pt x="1436" y="1183"/>
                </a:lnTo>
                <a:lnTo>
                  <a:pt x="1389" y="1310"/>
                </a:lnTo>
                <a:cubicBezTo>
                  <a:pt x="1388" y="1312"/>
                  <a:pt x="1387" y="1314"/>
                  <a:pt x="1384" y="1315"/>
                </a:cubicBezTo>
                <a:lnTo>
                  <a:pt x="1247" y="1369"/>
                </a:lnTo>
                <a:cubicBezTo>
                  <a:pt x="1246" y="1369"/>
                  <a:pt x="1245" y="1369"/>
                  <a:pt x="1243" y="1369"/>
                </a:cubicBezTo>
                <a:lnTo>
                  <a:pt x="1128" y="1362"/>
                </a:lnTo>
                <a:lnTo>
                  <a:pt x="1131" y="1361"/>
                </a:lnTo>
                <a:lnTo>
                  <a:pt x="997" y="1418"/>
                </a:lnTo>
                <a:lnTo>
                  <a:pt x="942" y="1437"/>
                </a:lnTo>
                <a:cubicBezTo>
                  <a:pt x="941" y="1437"/>
                  <a:pt x="941" y="1437"/>
                  <a:pt x="940" y="1437"/>
                </a:cubicBezTo>
                <a:lnTo>
                  <a:pt x="850" y="1448"/>
                </a:lnTo>
                <a:lnTo>
                  <a:pt x="855" y="1444"/>
                </a:lnTo>
                <a:lnTo>
                  <a:pt x="834" y="1477"/>
                </a:lnTo>
                <a:cubicBezTo>
                  <a:pt x="833" y="1479"/>
                  <a:pt x="831" y="1480"/>
                  <a:pt x="828" y="1481"/>
                </a:cubicBezTo>
                <a:lnTo>
                  <a:pt x="759" y="1488"/>
                </a:lnTo>
                <a:cubicBezTo>
                  <a:pt x="757" y="1489"/>
                  <a:pt x="754" y="1488"/>
                  <a:pt x="752" y="1486"/>
                </a:cubicBezTo>
                <a:lnTo>
                  <a:pt x="731" y="1463"/>
                </a:lnTo>
                <a:cubicBezTo>
                  <a:pt x="729" y="1461"/>
                  <a:pt x="728" y="1459"/>
                  <a:pt x="729" y="1456"/>
                </a:cubicBezTo>
                <a:lnTo>
                  <a:pt x="735" y="1432"/>
                </a:lnTo>
                <a:lnTo>
                  <a:pt x="737" y="1439"/>
                </a:lnTo>
                <a:lnTo>
                  <a:pt x="695" y="1396"/>
                </a:lnTo>
                <a:cubicBezTo>
                  <a:pt x="694" y="1395"/>
                  <a:pt x="694" y="1394"/>
                  <a:pt x="693" y="1394"/>
                </a:cubicBezTo>
                <a:lnTo>
                  <a:pt x="678" y="1365"/>
                </a:lnTo>
                <a:cubicBezTo>
                  <a:pt x="677" y="1363"/>
                  <a:pt x="677" y="1361"/>
                  <a:pt x="678" y="1359"/>
                </a:cubicBezTo>
                <a:lnTo>
                  <a:pt x="706" y="1261"/>
                </a:lnTo>
                <a:lnTo>
                  <a:pt x="706" y="1265"/>
                </a:lnTo>
                <a:lnTo>
                  <a:pt x="699" y="1236"/>
                </a:lnTo>
                <a:lnTo>
                  <a:pt x="706" y="1242"/>
                </a:lnTo>
                <a:lnTo>
                  <a:pt x="663" y="1238"/>
                </a:lnTo>
                <a:cubicBezTo>
                  <a:pt x="662" y="1238"/>
                  <a:pt x="661" y="1237"/>
                  <a:pt x="660" y="1236"/>
                </a:cubicBezTo>
                <a:lnTo>
                  <a:pt x="634" y="1219"/>
                </a:lnTo>
                <a:cubicBezTo>
                  <a:pt x="633" y="1218"/>
                  <a:pt x="632" y="1216"/>
                  <a:pt x="631" y="1215"/>
                </a:cubicBezTo>
                <a:lnTo>
                  <a:pt x="602" y="1131"/>
                </a:lnTo>
                <a:cubicBezTo>
                  <a:pt x="602" y="1129"/>
                  <a:pt x="602" y="1126"/>
                  <a:pt x="603" y="1124"/>
                </a:cubicBezTo>
                <a:lnTo>
                  <a:pt x="621" y="1096"/>
                </a:lnTo>
                <a:lnTo>
                  <a:pt x="621" y="1104"/>
                </a:lnTo>
                <a:lnTo>
                  <a:pt x="596" y="1057"/>
                </a:lnTo>
                <a:cubicBezTo>
                  <a:pt x="594" y="1055"/>
                  <a:pt x="594" y="1052"/>
                  <a:pt x="595" y="1050"/>
                </a:cubicBezTo>
                <a:lnTo>
                  <a:pt x="606" y="1025"/>
                </a:lnTo>
                <a:lnTo>
                  <a:pt x="606" y="1032"/>
                </a:lnTo>
                <a:lnTo>
                  <a:pt x="586" y="1004"/>
                </a:lnTo>
                <a:lnTo>
                  <a:pt x="590" y="1007"/>
                </a:lnTo>
                <a:lnTo>
                  <a:pt x="523" y="984"/>
                </a:lnTo>
                <a:lnTo>
                  <a:pt x="530" y="983"/>
                </a:lnTo>
                <a:lnTo>
                  <a:pt x="480" y="1016"/>
                </a:lnTo>
                <a:cubicBezTo>
                  <a:pt x="479" y="1017"/>
                  <a:pt x="477" y="1017"/>
                  <a:pt x="475" y="1017"/>
                </a:cubicBezTo>
                <a:lnTo>
                  <a:pt x="377" y="1010"/>
                </a:lnTo>
                <a:lnTo>
                  <a:pt x="381" y="1009"/>
                </a:lnTo>
                <a:lnTo>
                  <a:pt x="345" y="1030"/>
                </a:lnTo>
                <a:cubicBezTo>
                  <a:pt x="344" y="1031"/>
                  <a:pt x="342" y="1031"/>
                  <a:pt x="340" y="1031"/>
                </a:cubicBezTo>
                <a:lnTo>
                  <a:pt x="278" y="1017"/>
                </a:lnTo>
                <a:cubicBezTo>
                  <a:pt x="274" y="1016"/>
                  <a:pt x="272" y="1013"/>
                  <a:pt x="272" y="1009"/>
                </a:cubicBezTo>
                <a:lnTo>
                  <a:pt x="272" y="984"/>
                </a:lnTo>
                <a:lnTo>
                  <a:pt x="273" y="988"/>
                </a:lnTo>
                <a:lnTo>
                  <a:pt x="259" y="962"/>
                </a:lnTo>
                <a:lnTo>
                  <a:pt x="266" y="966"/>
                </a:lnTo>
                <a:lnTo>
                  <a:pt x="160" y="971"/>
                </a:lnTo>
                <a:cubicBezTo>
                  <a:pt x="159" y="971"/>
                  <a:pt x="158" y="970"/>
                  <a:pt x="157" y="970"/>
                </a:cubicBezTo>
                <a:lnTo>
                  <a:pt x="77" y="945"/>
                </a:lnTo>
                <a:lnTo>
                  <a:pt x="84" y="944"/>
                </a:lnTo>
                <a:lnTo>
                  <a:pt x="12" y="982"/>
                </a:lnTo>
                <a:lnTo>
                  <a:pt x="5" y="968"/>
                </a:lnTo>
                <a:lnTo>
                  <a:pt x="76" y="930"/>
                </a:lnTo>
                <a:cubicBezTo>
                  <a:pt x="78" y="929"/>
                  <a:pt x="80" y="929"/>
                  <a:pt x="82" y="929"/>
                </a:cubicBezTo>
                <a:lnTo>
                  <a:pt x="162" y="955"/>
                </a:lnTo>
                <a:lnTo>
                  <a:pt x="159" y="955"/>
                </a:lnTo>
                <a:lnTo>
                  <a:pt x="266" y="950"/>
                </a:lnTo>
                <a:cubicBezTo>
                  <a:pt x="269" y="950"/>
                  <a:pt x="272" y="952"/>
                  <a:pt x="273" y="954"/>
                </a:cubicBezTo>
                <a:lnTo>
                  <a:pt x="287" y="980"/>
                </a:lnTo>
                <a:cubicBezTo>
                  <a:pt x="287" y="981"/>
                  <a:pt x="288" y="983"/>
                  <a:pt x="288" y="984"/>
                </a:cubicBezTo>
                <a:lnTo>
                  <a:pt x="288" y="1009"/>
                </a:lnTo>
                <a:lnTo>
                  <a:pt x="281" y="1002"/>
                </a:lnTo>
                <a:lnTo>
                  <a:pt x="343" y="1015"/>
                </a:lnTo>
                <a:lnTo>
                  <a:pt x="337" y="1016"/>
                </a:lnTo>
                <a:lnTo>
                  <a:pt x="373" y="995"/>
                </a:lnTo>
                <a:cubicBezTo>
                  <a:pt x="375" y="994"/>
                  <a:pt x="376" y="994"/>
                  <a:pt x="378" y="994"/>
                </a:cubicBezTo>
                <a:lnTo>
                  <a:pt x="476" y="1001"/>
                </a:lnTo>
                <a:lnTo>
                  <a:pt x="471" y="1003"/>
                </a:lnTo>
                <a:lnTo>
                  <a:pt x="521" y="969"/>
                </a:lnTo>
                <a:cubicBezTo>
                  <a:pt x="523" y="968"/>
                  <a:pt x="525" y="968"/>
                  <a:pt x="528" y="968"/>
                </a:cubicBezTo>
                <a:lnTo>
                  <a:pt x="595" y="991"/>
                </a:lnTo>
                <a:cubicBezTo>
                  <a:pt x="596" y="992"/>
                  <a:pt x="598" y="993"/>
                  <a:pt x="599" y="994"/>
                </a:cubicBezTo>
                <a:lnTo>
                  <a:pt x="619" y="1023"/>
                </a:lnTo>
                <a:cubicBezTo>
                  <a:pt x="621" y="1025"/>
                  <a:pt x="621" y="1028"/>
                  <a:pt x="620" y="1031"/>
                </a:cubicBezTo>
                <a:lnTo>
                  <a:pt x="610" y="1056"/>
                </a:lnTo>
                <a:lnTo>
                  <a:pt x="610" y="1049"/>
                </a:lnTo>
                <a:lnTo>
                  <a:pt x="635" y="1096"/>
                </a:lnTo>
                <a:cubicBezTo>
                  <a:pt x="636" y="1099"/>
                  <a:pt x="636" y="1102"/>
                  <a:pt x="635" y="1104"/>
                </a:cubicBezTo>
                <a:lnTo>
                  <a:pt x="617" y="1133"/>
                </a:lnTo>
                <a:lnTo>
                  <a:pt x="617" y="1126"/>
                </a:lnTo>
                <a:lnTo>
                  <a:pt x="646" y="1210"/>
                </a:lnTo>
                <a:lnTo>
                  <a:pt x="643" y="1206"/>
                </a:lnTo>
                <a:lnTo>
                  <a:pt x="669" y="1223"/>
                </a:lnTo>
                <a:lnTo>
                  <a:pt x="665" y="1222"/>
                </a:lnTo>
                <a:lnTo>
                  <a:pt x="708" y="1226"/>
                </a:lnTo>
                <a:cubicBezTo>
                  <a:pt x="711" y="1227"/>
                  <a:pt x="714" y="1229"/>
                  <a:pt x="715" y="1232"/>
                </a:cubicBezTo>
                <a:lnTo>
                  <a:pt x="722" y="1261"/>
                </a:lnTo>
                <a:cubicBezTo>
                  <a:pt x="722" y="1263"/>
                  <a:pt x="722" y="1264"/>
                  <a:pt x="722" y="1265"/>
                </a:cubicBezTo>
                <a:lnTo>
                  <a:pt x="693" y="1363"/>
                </a:lnTo>
                <a:lnTo>
                  <a:pt x="692" y="1358"/>
                </a:lnTo>
                <a:lnTo>
                  <a:pt x="707" y="1386"/>
                </a:lnTo>
                <a:lnTo>
                  <a:pt x="706" y="1384"/>
                </a:lnTo>
                <a:lnTo>
                  <a:pt x="749" y="1428"/>
                </a:lnTo>
                <a:cubicBezTo>
                  <a:pt x="751" y="1430"/>
                  <a:pt x="751" y="1433"/>
                  <a:pt x="751" y="1436"/>
                </a:cubicBezTo>
                <a:lnTo>
                  <a:pt x="744" y="1460"/>
                </a:lnTo>
                <a:lnTo>
                  <a:pt x="743" y="1452"/>
                </a:lnTo>
                <a:lnTo>
                  <a:pt x="764" y="1475"/>
                </a:lnTo>
                <a:lnTo>
                  <a:pt x="757" y="1473"/>
                </a:lnTo>
                <a:lnTo>
                  <a:pt x="827" y="1465"/>
                </a:lnTo>
                <a:lnTo>
                  <a:pt x="821" y="1468"/>
                </a:lnTo>
                <a:lnTo>
                  <a:pt x="842" y="1436"/>
                </a:lnTo>
                <a:cubicBezTo>
                  <a:pt x="843" y="1433"/>
                  <a:pt x="845" y="1432"/>
                  <a:pt x="848" y="1432"/>
                </a:cubicBezTo>
                <a:lnTo>
                  <a:pt x="938" y="1421"/>
                </a:lnTo>
                <a:lnTo>
                  <a:pt x="937" y="1422"/>
                </a:lnTo>
                <a:lnTo>
                  <a:pt x="990" y="1404"/>
                </a:lnTo>
                <a:lnTo>
                  <a:pt x="1125" y="1346"/>
                </a:lnTo>
                <a:cubicBezTo>
                  <a:pt x="1126" y="1346"/>
                  <a:pt x="1128" y="1346"/>
                  <a:pt x="1129" y="1346"/>
                </a:cubicBezTo>
                <a:lnTo>
                  <a:pt x="1244" y="1353"/>
                </a:lnTo>
                <a:lnTo>
                  <a:pt x="1241" y="1354"/>
                </a:lnTo>
                <a:lnTo>
                  <a:pt x="1379" y="1300"/>
                </a:lnTo>
                <a:lnTo>
                  <a:pt x="1374" y="1304"/>
                </a:lnTo>
                <a:lnTo>
                  <a:pt x="1421" y="1178"/>
                </a:lnTo>
                <a:cubicBezTo>
                  <a:pt x="1421" y="1176"/>
                  <a:pt x="1422" y="1175"/>
                  <a:pt x="1423" y="1174"/>
                </a:cubicBezTo>
                <a:lnTo>
                  <a:pt x="1463" y="1141"/>
                </a:lnTo>
                <a:lnTo>
                  <a:pt x="1460" y="1146"/>
                </a:lnTo>
                <a:lnTo>
                  <a:pt x="1467" y="1076"/>
                </a:lnTo>
                <a:cubicBezTo>
                  <a:pt x="1468" y="1075"/>
                  <a:pt x="1468" y="1073"/>
                  <a:pt x="1470" y="1072"/>
                </a:cubicBezTo>
                <a:lnTo>
                  <a:pt x="1498" y="1043"/>
                </a:lnTo>
                <a:cubicBezTo>
                  <a:pt x="1500" y="1041"/>
                  <a:pt x="1502" y="1040"/>
                  <a:pt x="1505" y="1040"/>
                </a:cubicBezTo>
                <a:lnTo>
                  <a:pt x="1549" y="1045"/>
                </a:lnTo>
                <a:lnTo>
                  <a:pt x="1541" y="1049"/>
                </a:lnTo>
                <a:lnTo>
                  <a:pt x="1556" y="1023"/>
                </a:lnTo>
                <a:lnTo>
                  <a:pt x="1614" y="936"/>
                </a:lnTo>
                <a:lnTo>
                  <a:pt x="1613" y="938"/>
                </a:lnTo>
                <a:lnTo>
                  <a:pt x="1623" y="902"/>
                </a:lnTo>
                <a:lnTo>
                  <a:pt x="1623" y="905"/>
                </a:lnTo>
                <a:lnTo>
                  <a:pt x="1613" y="840"/>
                </a:lnTo>
                <a:cubicBezTo>
                  <a:pt x="1612" y="839"/>
                  <a:pt x="1613" y="837"/>
                  <a:pt x="1613" y="835"/>
                </a:cubicBezTo>
                <a:lnTo>
                  <a:pt x="1628" y="806"/>
                </a:lnTo>
                <a:lnTo>
                  <a:pt x="1628" y="811"/>
                </a:lnTo>
                <a:lnTo>
                  <a:pt x="1623" y="786"/>
                </a:lnTo>
                <a:lnTo>
                  <a:pt x="1613" y="735"/>
                </a:lnTo>
                <a:cubicBezTo>
                  <a:pt x="1612" y="733"/>
                  <a:pt x="1613" y="731"/>
                  <a:pt x="1613" y="729"/>
                </a:cubicBezTo>
                <a:lnTo>
                  <a:pt x="1631" y="693"/>
                </a:lnTo>
                <a:cubicBezTo>
                  <a:pt x="1632" y="692"/>
                  <a:pt x="1633" y="690"/>
                  <a:pt x="1635" y="690"/>
                </a:cubicBezTo>
                <a:lnTo>
                  <a:pt x="1700" y="661"/>
                </a:lnTo>
                <a:cubicBezTo>
                  <a:pt x="1701" y="660"/>
                  <a:pt x="1702" y="660"/>
                  <a:pt x="1703" y="660"/>
                </a:cubicBezTo>
                <a:lnTo>
                  <a:pt x="1758" y="660"/>
                </a:lnTo>
                <a:lnTo>
                  <a:pt x="1750" y="667"/>
                </a:lnTo>
                <a:lnTo>
                  <a:pt x="1754" y="631"/>
                </a:lnTo>
                <a:lnTo>
                  <a:pt x="1756" y="637"/>
                </a:lnTo>
                <a:lnTo>
                  <a:pt x="1709" y="583"/>
                </a:lnTo>
                <a:cubicBezTo>
                  <a:pt x="1708" y="581"/>
                  <a:pt x="1708" y="580"/>
                  <a:pt x="1708" y="578"/>
                </a:cubicBezTo>
                <a:lnTo>
                  <a:pt x="1708" y="549"/>
                </a:lnTo>
                <a:cubicBezTo>
                  <a:pt x="1708" y="548"/>
                  <a:pt x="1708" y="547"/>
                  <a:pt x="1708" y="547"/>
                </a:cubicBezTo>
                <a:lnTo>
                  <a:pt x="1721" y="503"/>
                </a:lnTo>
                <a:cubicBezTo>
                  <a:pt x="1721" y="501"/>
                  <a:pt x="1723" y="500"/>
                  <a:pt x="1724" y="498"/>
                </a:cubicBezTo>
                <a:lnTo>
                  <a:pt x="1765" y="473"/>
                </a:lnTo>
                <a:lnTo>
                  <a:pt x="1762" y="476"/>
                </a:lnTo>
                <a:lnTo>
                  <a:pt x="1784" y="433"/>
                </a:lnTo>
                <a:cubicBezTo>
                  <a:pt x="1784" y="432"/>
                  <a:pt x="1785" y="432"/>
                  <a:pt x="1786" y="431"/>
                </a:cubicBezTo>
                <a:lnTo>
                  <a:pt x="1830" y="395"/>
                </a:lnTo>
                <a:lnTo>
                  <a:pt x="1827" y="398"/>
                </a:lnTo>
                <a:lnTo>
                  <a:pt x="1841" y="362"/>
                </a:lnTo>
                <a:lnTo>
                  <a:pt x="1843" y="370"/>
                </a:lnTo>
                <a:lnTo>
                  <a:pt x="1819" y="345"/>
                </a:lnTo>
                <a:lnTo>
                  <a:pt x="1821" y="346"/>
                </a:lnTo>
                <a:lnTo>
                  <a:pt x="1729" y="299"/>
                </a:lnTo>
                <a:lnTo>
                  <a:pt x="1733" y="300"/>
                </a:lnTo>
                <a:lnTo>
                  <a:pt x="1635" y="292"/>
                </a:lnTo>
                <a:cubicBezTo>
                  <a:pt x="1633" y="292"/>
                  <a:pt x="1632" y="292"/>
                  <a:pt x="1630" y="291"/>
                </a:cubicBezTo>
                <a:lnTo>
                  <a:pt x="1612" y="276"/>
                </a:lnTo>
                <a:cubicBezTo>
                  <a:pt x="1611" y="275"/>
                  <a:pt x="1610" y="274"/>
                  <a:pt x="1610" y="273"/>
                </a:cubicBezTo>
                <a:lnTo>
                  <a:pt x="1595" y="237"/>
                </a:lnTo>
                <a:lnTo>
                  <a:pt x="1596" y="239"/>
                </a:lnTo>
                <a:lnTo>
                  <a:pt x="1542" y="185"/>
                </a:lnTo>
                <a:lnTo>
                  <a:pt x="1547" y="187"/>
                </a:lnTo>
                <a:lnTo>
                  <a:pt x="1467" y="180"/>
                </a:lnTo>
                <a:cubicBezTo>
                  <a:pt x="1466" y="180"/>
                  <a:pt x="1464" y="179"/>
                  <a:pt x="1463" y="178"/>
                </a:cubicBezTo>
                <a:lnTo>
                  <a:pt x="1359" y="103"/>
                </a:lnTo>
                <a:lnTo>
                  <a:pt x="1361" y="104"/>
                </a:lnTo>
                <a:lnTo>
                  <a:pt x="1302" y="85"/>
                </a:lnTo>
                <a:lnTo>
                  <a:pt x="1309" y="85"/>
                </a:lnTo>
                <a:lnTo>
                  <a:pt x="1285" y="100"/>
                </a:lnTo>
                <a:cubicBezTo>
                  <a:pt x="1283" y="100"/>
                  <a:pt x="1282" y="101"/>
                  <a:pt x="1280" y="101"/>
                </a:cubicBezTo>
                <a:lnTo>
                  <a:pt x="1237" y="101"/>
                </a:lnTo>
                <a:cubicBezTo>
                  <a:pt x="1235" y="101"/>
                  <a:pt x="1233" y="100"/>
                  <a:pt x="1232" y="99"/>
                </a:cubicBezTo>
                <a:lnTo>
                  <a:pt x="1191" y="66"/>
                </a:lnTo>
                <a:cubicBezTo>
                  <a:pt x="1188" y="64"/>
                  <a:pt x="1187" y="60"/>
                  <a:pt x="1189" y="57"/>
                </a:cubicBezTo>
                <a:lnTo>
                  <a:pt x="1201" y="24"/>
                </a:lnTo>
                <a:lnTo>
                  <a:pt x="1203" y="32"/>
                </a:lnTo>
                <a:lnTo>
                  <a:pt x="1187" y="19"/>
                </a:lnTo>
                <a:lnTo>
                  <a:pt x="1192" y="21"/>
                </a:lnTo>
                <a:lnTo>
                  <a:pt x="1109" y="16"/>
                </a:lnTo>
                <a:lnTo>
                  <a:pt x="1114" y="15"/>
                </a:lnTo>
                <a:lnTo>
                  <a:pt x="922" y="136"/>
                </a:lnTo>
                <a:cubicBezTo>
                  <a:pt x="922" y="136"/>
                  <a:pt x="921" y="137"/>
                  <a:pt x="921" y="137"/>
                </a:cubicBezTo>
                <a:lnTo>
                  <a:pt x="836" y="166"/>
                </a:lnTo>
                <a:cubicBezTo>
                  <a:pt x="833" y="166"/>
                  <a:pt x="830" y="166"/>
                  <a:pt x="828" y="164"/>
                </a:cubicBezTo>
                <a:cubicBezTo>
                  <a:pt x="826" y="163"/>
                  <a:pt x="825" y="160"/>
                  <a:pt x="825" y="157"/>
                </a:cubicBezTo>
                <a:lnTo>
                  <a:pt x="830" y="110"/>
                </a:lnTo>
                <a:lnTo>
                  <a:pt x="838" y="119"/>
                </a:lnTo>
                <a:lnTo>
                  <a:pt x="797" y="119"/>
                </a:lnTo>
                <a:cubicBezTo>
                  <a:pt x="795" y="119"/>
                  <a:pt x="792" y="118"/>
                  <a:pt x="791" y="116"/>
                </a:cubicBezTo>
                <a:lnTo>
                  <a:pt x="769" y="82"/>
                </a:lnTo>
                <a:lnTo>
                  <a:pt x="776" y="86"/>
                </a:lnTo>
                <a:lnTo>
                  <a:pt x="751" y="86"/>
                </a:lnTo>
                <a:lnTo>
                  <a:pt x="759" y="78"/>
                </a:lnTo>
                <a:lnTo>
                  <a:pt x="755" y="118"/>
                </a:lnTo>
                <a:cubicBezTo>
                  <a:pt x="755" y="121"/>
                  <a:pt x="753" y="124"/>
                  <a:pt x="749" y="125"/>
                </a:cubicBezTo>
                <a:lnTo>
                  <a:pt x="702" y="137"/>
                </a:lnTo>
                <a:lnTo>
                  <a:pt x="708" y="131"/>
                </a:lnTo>
                <a:lnTo>
                  <a:pt x="696" y="185"/>
                </a:lnTo>
                <a:lnTo>
                  <a:pt x="696" y="183"/>
                </a:lnTo>
                <a:lnTo>
                  <a:pt x="701" y="223"/>
                </a:lnTo>
                <a:lnTo>
                  <a:pt x="701" y="267"/>
                </a:lnTo>
                <a:cubicBezTo>
                  <a:pt x="701" y="270"/>
                  <a:pt x="699" y="273"/>
                  <a:pt x="696" y="274"/>
                </a:cubicBezTo>
                <a:lnTo>
                  <a:pt x="619" y="300"/>
                </a:lnTo>
                <a:lnTo>
                  <a:pt x="624" y="293"/>
                </a:lnTo>
                <a:lnTo>
                  <a:pt x="611" y="380"/>
                </a:lnTo>
                <a:lnTo>
                  <a:pt x="608" y="373"/>
                </a:lnTo>
                <a:lnTo>
                  <a:pt x="626" y="391"/>
                </a:lnTo>
                <a:cubicBezTo>
                  <a:pt x="627" y="392"/>
                  <a:pt x="628" y="393"/>
                  <a:pt x="628" y="394"/>
                </a:cubicBezTo>
                <a:lnTo>
                  <a:pt x="646" y="446"/>
                </a:lnTo>
                <a:cubicBezTo>
                  <a:pt x="647" y="448"/>
                  <a:pt x="647" y="450"/>
                  <a:pt x="645" y="453"/>
                </a:cubicBezTo>
                <a:lnTo>
                  <a:pt x="591" y="535"/>
                </a:lnTo>
                <a:lnTo>
                  <a:pt x="592" y="529"/>
                </a:lnTo>
                <a:lnTo>
                  <a:pt x="596" y="544"/>
                </a:lnTo>
                <a:lnTo>
                  <a:pt x="591" y="539"/>
                </a:lnTo>
                <a:lnTo>
                  <a:pt x="620" y="552"/>
                </a:lnTo>
                <a:cubicBezTo>
                  <a:pt x="622" y="554"/>
                  <a:pt x="624" y="557"/>
                  <a:pt x="624" y="560"/>
                </a:cubicBezTo>
                <a:lnTo>
                  <a:pt x="621" y="643"/>
                </a:lnTo>
                <a:cubicBezTo>
                  <a:pt x="621" y="645"/>
                  <a:pt x="620" y="647"/>
                  <a:pt x="618" y="649"/>
                </a:cubicBezTo>
                <a:lnTo>
                  <a:pt x="535" y="715"/>
                </a:lnTo>
                <a:cubicBezTo>
                  <a:pt x="533" y="716"/>
                  <a:pt x="531" y="717"/>
                  <a:pt x="529" y="717"/>
                </a:cubicBezTo>
                <a:lnTo>
                  <a:pt x="450" y="710"/>
                </a:lnTo>
                <a:lnTo>
                  <a:pt x="326" y="702"/>
                </a:lnTo>
                <a:lnTo>
                  <a:pt x="331" y="700"/>
                </a:lnTo>
                <a:lnTo>
                  <a:pt x="285" y="739"/>
                </a:lnTo>
                <a:cubicBezTo>
                  <a:pt x="282" y="741"/>
                  <a:pt x="279" y="742"/>
                  <a:pt x="276" y="740"/>
                </a:cubicBezTo>
                <a:lnTo>
                  <a:pt x="250" y="727"/>
                </a:lnTo>
                <a:lnTo>
                  <a:pt x="255" y="728"/>
                </a:lnTo>
                <a:lnTo>
                  <a:pt x="122" y="753"/>
                </a:lnTo>
                <a:lnTo>
                  <a:pt x="127" y="750"/>
                </a:lnTo>
                <a:lnTo>
                  <a:pt x="76" y="825"/>
                </a:lnTo>
                <a:cubicBezTo>
                  <a:pt x="76" y="826"/>
                  <a:pt x="75" y="826"/>
                  <a:pt x="75" y="827"/>
                </a:cubicBezTo>
                <a:lnTo>
                  <a:pt x="21" y="874"/>
                </a:lnTo>
                <a:lnTo>
                  <a:pt x="23" y="868"/>
                </a:lnTo>
                <a:lnTo>
                  <a:pt x="16" y="976"/>
                </a:lnTo>
                <a:lnTo>
                  <a:pt x="0" y="975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8" name="Freeform 15">
            <a:extLst>
              <a:ext uri="{FF2B5EF4-FFF2-40B4-BE49-F238E27FC236}">
                <a16:creationId xmlns:a16="http://schemas.microsoft.com/office/drawing/2014/main" id="{7E2ECFB3-93D2-6049-9AE9-3F6F3D9DCF4D}"/>
              </a:ext>
            </a:extLst>
          </xdr:cNvPr>
          <xdr:cNvSpPr>
            <a:spLocks/>
          </xdr:cNvSpPr>
        </xdr:nvSpPr>
        <xdr:spPr bwMode="auto">
          <a:xfrm>
            <a:off x="5536379" y="3754438"/>
            <a:ext cx="244210" cy="328613"/>
          </a:xfrm>
          <a:custGeom>
            <a:avLst/>
            <a:gdLst/>
            <a:ahLst/>
            <a:cxnLst>
              <a:cxn ang="0">
                <a:pos x="108" y="0"/>
              </a:cxn>
              <a:cxn ang="0">
                <a:pos x="88" y="0"/>
              </a:cxn>
              <a:cxn ang="0">
                <a:pos x="64" y="11"/>
              </a:cxn>
              <a:cxn ang="0">
                <a:pos x="57" y="24"/>
              </a:cxn>
              <a:cxn ang="0">
                <a:pos x="61" y="43"/>
              </a:cxn>
              <a:cxn ang="0">
                <a:pos x="63" y="52"/>
              </a:cxn>
              <a:cxn ang="0">
                <a:pos x="57" y="63"/>
              </a:cxn>
              <a:cxn ang="0">
                <a:pos x="61" y="86"/>
              </a:cxn>
              <a:cxn ang="0">
                <a:pos x="57" y="99"/>
              </a:cxn>
              <a:cxn ang="0">
                <a:pos x="36" y="131"/>
              </a:cxn>
              <a:cxn ang="0">
                <a:pos x="30" y="140"/>
              </a:cxn>
              <a:cxn ang="0">
                <a:pos x="14" y="139"/>
              </a:cxn>
              <a:cxn ang="0">
                <a:pos x="3" y="149"/>
              </a:cxn>
              <a:cxn ang="0">
                <a:pos x="0" y="174"/>
              </a:cxn>
              <a:cxn ang="0">
                <a:pos x="5" y="178"/>
              </a:cxn>
              <a:cxn ang="0">
                <a:pos x="9" y="195"/>
              </a:cxn>
              <a:cxn ang="0">
                <a:pos x="54" y="207"/>
              </a:cxn>
              <a:cxn ang="0">
                <a:pos x="54" y="207"/>
              </a:cxn>
              <a:cxn ang="0">
                <a:pos x="57" y="201"/>
              </a:cxn>
              <a:cxn ang="0">
                <a:pos x="88" y="171"/>
              </a:cxn>
              <a:cxn ang="0">
                <a:pos x="92" y="155"/>
              </a:cxn>
              <a:cxn ang="0">
                <a:pos x="127" y="112"/>
              </a:cxn>
              <a:cxn ang="0">
                <a:pos x="134" y="73"/>
              </a:cxn>
              <a:cxn ang="0">
                <a:pos x="142" y="26"/>
              </a:cxn>
              <a:cxn ang="0">
                <a:pos x="108" y="0"/>
              </a:cxn>
            </a:cxnLst>
            <a:rect l="0" t="0" r="r" b="b"/>
            <a:pathLst>
              <a:path w="142" h="207">
                <a:moveTo>
                  <a:pt x="108" y="0"/>
                </a:moveTo>
                <a:lnTo>
                  <a:pt x="88" y="0"/>
                </a:lnTo>
                <a:lnTo>
                  <a:pt x="64" y="11"/>
                </a:lnTo>
                <a:lnTo>
                  <a:pt x="57" y="24"/>
                </a:lnTo>
                <a:lnTo>
                  <a:pt x="61" y="43"/>
                </a:lnTo>
                <a:lnTo>
                  <a:pt x="63" y="52"/>
                </a:lnTo>
                <a:lnTo>
                  <a:pt x="57" y="63"/>
                </a:lnTo>
                <a:lnTo>
                  <a:pt x="61" y="86"/>
                </a:lnTo>
                <a:lnTo>
                  <a:pt x="57" y="99"/>
                </a:lnTo>
                <a:lnTo>
                  <a:pt x="36" y="131"/>
                </a:lnTo>
                <a:lnTo>
                  <a:pt x="30" y="140"/>
                </a:lnTo>
                <a:lnTo>
                  <a:pt x="14" y="139"/>
                </a:lnTo>
                <a:lnTo>
                  <a:pt x="3" y="149"/>
                </a:lnTo>
                <a:lnTo>
                  <a:pt x="0" y="174"/>
                </a:lnTo>
                <a:lnTo>
                  <a:pt x="5" y="178"/>
                </a:lnTo>
                <a:lnTo>
                  <a:pt x="9" y="195"/>
                </a:lnTo>
                <a:lnTo>
                  <a:pt x="54" y="207"/>
                </a:lnTo>
                <a:lnTo>
                  <a:pt x="54" y="207"/>
                </a:lnTo>
                <a:lnTo>
                  <a:pt x="57" y="201"/>
                </a:lnTo>
                <a:lnTo>
                  <a:pt x="88" y="171"/>
                </a:lnTo>
                <a:lnTo>
                  <a:pt x="92" y="155"/>
                </a:lnTo>
                <a:lnTo>
                  <a:pt x="127" y="112"/>
                </a:lnTo>
                <a:lnTo>
                  <a:pt x="134" y="73"/>
                </a:lnTo>
                <a:lnTo>
                  <a:pt x="142" y="26"/>
                </a:lnTo>
                <a:lnTo>
                  <a:pt x="108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9" name="Freeform 16">
            <a:extLst>
              <a:ext uri="{FF2B5EF4-FFF2-40B4-BE49-F238E27FC236}">
                <a16:creationId xmlns:a16="http://schemas.microsoft.com/office/drawing/2014/main" id="{A1ADD91E-3E2D-5F81-2592-21EA71B78948}"/>
              </a:ext>
            </a:extLst>
          </xdr:cNvPr>
          <xdr:cNvSpPr>
            <a:spLocks/>
          </xdr:cNvSpPr>
        </xdr:nvSpPr>
        <xdr:spPr bwMode="auto">
          <a:xfrm>
            <a:off x="5531220" y="3749675"/>
            <a:ext cx="254529" cy="338138"/>
          </a:xfrm>
          <a:custGeom>
            <a:avLst/>
            <a:gdLst/>
            <a:ahLst/>
            <a:cxnLst>
              <a:cxn ang="0">
                <a:pos x="246" y="16"/>
              </a:cxn>
              <a:cxn ang="0">
                <a:pos x="184" y="44"/>
              </a:cxn>
              <a:cxn ang="0">
                <a:pos x="170" y="76"/>
              </a:cxn>
              <a:cxn ang="0">
                <a:pos x="181" y="121"/>
              </a:cxn>
              <a:cxn ang="0">
                <a:pos x="185" y="152"/>
              </a:cxn>
              <a:cxn ang="0">
                <a:pos x="171" y="175"/>
              </a:cxn>
              <a:cxn ang="0">
                <a:pos x="181" y="243"/>
              </a:cxn>
              <a:cxn ang="0">
                <a:pos x="169" y="281"/>
              </a:cxn>
              <a:cxn ang="0">
                <a:pos x="96" y="391"/>
              </a:cxn>
              <a:cxn ang="0">
                <a:pos x="44" y="391"/>
              </a:cxn>
              <a:cxn ang="0">
                <a:pos x="22" y="417"/>
              </a:cxn>
              <a:cxn ang="0">
                <a:pos x="16" y="480"/>
              </a:cxn>
              <a:cxn ang="0">
                <a:pos x="26" y="483"/>
              </a:cxn>
              <a:cxn ang="0">
                <a:pos x="39" y="534"/>
              </a:cxn>
              <a:cxn ang="0">
                <a:pos x="157" y="561"/>
              </a:cxn>
              <a:cxn ang="0">
                <a:pos x="155" y="560"/>
              </a:cxn>
              <a:cxn ang="0">
                <a:pos x="155" y="548"/>
              </a:cxn>
              <a:cxn ang="0">
                <a:pos x="240" y="463"/>
              </a:cxn>
              <a:cxn ang="0">
                <a:pos x="251" y="424"/>
              </a:cxn>
              <a:cxn ang="0">
                <a:pos x="346" y="304"/>
              </a:cxn>
              <a:cxn ang="0">
                <a:pos x="363" y="204"/>
              </a:cxn>
              <a:cxn ang="0">
                <a:pos x="388" y="83"/>
              </a:cxn>
              <a:cxn ang="0">
                <a:pos x="306" y="2"/>
              </a:cxn>
              <a:cxn ang="0">
                <a:pos x="400" y="78"/>
              </a:cxn>
              <a:cxn ang="0">
                <a:pos x="360" y="310"/>
              </a:cxn>
              <a:cxn ang="0">
                <a:pos x="265" y="431"/>
              </a:cxn>
              <a:cxn ang="0">
                <a:pos x="254" y="471"/>
              </a:cxn>
              <a:cxn ang="0">
                <a:pos x="168" y="556"/>
              </a:cxn>
              <a:cxn ang="0">
                <a:pos x="163" y="572"/>
              </a:cxn>
              <a:cxn ang="0">
                <a:pos x="154" y="576"/>
              </a:cxn>
              <a:cxn ang="0">
                <a:pos x="29" y="543"/>
              </a:cxn>
              <a:cxn ang="0">
                <a:pos x="13" y="491"/>
              </a:cxn>
              <a:cxn ang="0">
                <a:pos x="3" y="486"/>
              </a:cxn>
              <a:cxn ang="0">
                <a:pos x="8" y="410"/>
              </a:cxn>
              <a:cxn ang="0">
                <a:pos x="40" y="377"/>
              </a:cxn>
              <a:cxn ang="0">
                <a:pos x="90" y="379"/>
              </a:cxn>
              <a:cxn ang="0">
                <a:pos x="98" y="358"/>
              </a:cxn>
              <a:cxn ang="0">
                <a:pos x="155" y="274"/>
              </a:cxn>
              <a:cxn ang="0">
                <a:pos x="165" y="242"/>
              </a:cxn>
              <a:cxn ang="0">
                <a:pos x="156" y="173"/>
              </a:cxn>
              <a:cxn ang="0">
                <a:pos x="170" y="149"/>
              </a:cxn>
              <a:cxn ang="0">
                <a:pos x="155" y="74"/>
              </a:cxn>
              <a:cxn ang="0">
                <a:pos x="173" y="33"/>
              </a:cxn>
              <a:cxn ang="0">
                <a:pos x="243" y="1"/>
              </a:cxn>
              <a:cxn ang="0">
                <a:pos x="301" y="0"/>
              </a:cxn>
            </a:cxnLst>
            <a:rect l="0" t="0" r="r" b="b"/>
            <a:pathLst>
              <a:path w="401" h="576">
                <a:moveTo>
                  <a:pt x="301" y="16"/>
                </a:moveTo>
                <a:lnTo>
                  <a:pt x="246" y="16"/>
                </a:lnTo>
                <a:lnTo>
                  <a:pt x="249" y="16"/>
                </a:lnTo>
                <a:lnTo>
                  <a:pt x="184" y="44"/>
                </a:lnTo>
                <a:lnTo>
                  <a:pt x="188" y="40"/>
                </a:lnTo>
                <a:lnTo>
                  <a:pt x="170" y="76"/>
                </a:lnTo>
                <a:lnTo>
                  <a:pt x="170" y="71"/>
                </a:lnTo>
                <a:lnTo>
                  <a:pt x="181" y="121"/>
                </a:lnTo>
                <a:lnTo>
                  <a:pt x="186" y="147"/>
                </a:lnTo>
                <a:cubicBezTo>
                  <a:pt x="186" y="148"/>
                  <a:pt x="186" y="150"/>
                  <a:pt x="185" y="152"/>
                </a:cubicBezTo>
                <a:lnTo>
                  <a:pt x="170" y="180"/>
                </a:lnTo>
                <a:lnTo>
                  <a:pt x="171" y="175"/>
                </a:lnTo>
                <a:lnTo>
                  <a:pt x="181" y="239"/>
                </a:lnTo>
                <a:cubicBezTo>
                  <a:pt x="181" y="240"/>
                  <a:pt x="181" y="241"/>
                  <a:pt x="181" y="243"/>
                </a:cubicBezTo>
                <a:lnTo>
                  <a:pt x="170" y="278"/>
                </a:lnTo>
                <a:cubicBezTo>
                  <a:pt x="170" y="279"/>
                  <a:pt x="170" y="280"/>
                  <a:pt x="169" y="281"/>
                </a:cubicBezTo>
                <a:lnTo>
                  <a:pt x="111" y="367"/>
                </a:lnTo>
                <a:lnTo>
                  <a:pt x="96" y="391"/>
                </a:lnTo>
                <a:cubicBezTo>
                  <a:pt x="94" y="394"/>
                  <a:pt x="91" y="395"/>
                  <a:pt x="88" y="395"/>
                </a:cubicBezTo>
                <a:lnTo>
                  <a:pt x="44" y="391"/>
                </a:lnTo>
                <a:lnTo>
                  <a:pt x="51" y="388"/>
                </a:lnTo>
                <a:lnTo>
                  <a:pt x="22" y="417"/>
                </a:lnTo>
                <a:lnTo>
                  <a:pt x="24" y="412"/>
                </a:lnTo>
                <a:lnTo>
                  <a:pt x="16" y="480"/>
                </a:lnTo>
                <a:lnTo>
                  <a:pt x="14" y="473"/>
                </a:lnTo>
                <a:lnTo>
                  <a:pt x="26" y="483"/>
                </a:lnTo>
                <a:cubicBezTo>
                  <a:pt x="27" y="485"/>
                  <a:pt x="28" y="486"/>
                  <a:pt x="29" y="488"/>
                </a:cubicBezTo>
                <a:lnTo>
                  <a:pt x="39" y="534"/>
                </a:lnTo>
                <a:lnTo>
                  <a:pt x="33" y="528"/>
                </a:lnTo>
                <a:lnTo>
                  <a:pt x="157" y="561"/>
                </a:lnTo>
                <a:lnTo>
                  <a:pt x="154" y="560"/>
                </a:lnTo>
                <a:lnTo>
                  <a:pt x="155" y="560"/>
                </a:lnTo>
                <a:lnTo>
                  <a:pt x="148" y="565"/>
                </a:lnTo>
                <a:lnTo>
                  <a:pt x="155" y="548"/>
                </a:lnTo>
                <a:cubicBezTo>
                  <a:pt x="156" y="547"/>
                  <a:pt x="156" y="546"/>
                  <a:pt x="157" y="545"/>
                </a:cubicBezTo>
                <a:lnTo>
                  <a:pt x="240" y="463"/>
                </a:lnTo>
                <a:lnTo>
                  <a:pt x="238" y="467"/>
                </a:lnTo>
                <a:lnTo>
                  <a:pt x="251" y="424"/>
                </a:lnTo>
                <a:cubicBezTo>
                  <a:pt x="251" y="423"/>
                  <a:pt x="252" y="422"/>
                  <a:pt x="252" y="421"/>
                </a:cubicBezTo>
                <a:lnTo>
                  <a:pt x="346" y="304"/>
                </a:lnTo>
                <a:lnTo>
                  <a:pt x="344" y="307"/>
                </a:lnTo>
                <a:lnTo>
                  <a:pt x="363" y="204"/>
                </a:lnTo>
                <a:lnTo>
                  <a:pt x="385" y="75"/>
                </a:lnTo>
                <a:lnTo>
                  <a:pt x="388" y="83"/>
                </a:lnTo>
                <a:lnTo>
                  <a:pt x="296" y="15"/>
                </a:lnTo>
                <a:lnTo>
                  <a:pt x="306" y="2"/>
                </a:lnTo>
                <a:lnTo>
                  <a:pt x="397" y="70"/>
                </a:lnTo>
                <a:cubicBezTo>
                  <a:pt x="400" y="72"/>
                  <a:pt x="401" y="75"/>
                  <a:pt x="400" y="78"/>
                </a:cubicBezTo>
                <a:lnTo>
                  <a:pt x="379" y="206"/>
                </a:lnTo>
                <a:lnTo>
                  <a:pt x="360" y="310"/>
                </a:lnTo>
                <a:cubicBezTo>
                  <a:pt x="360" y="311"/>
                  <a:pt x="359" y="313"/>
                  <a:pt x="359" y="314"/>
                </a:cubicBezTo>
                <a:lnTo>
                  <a:pt x="265" y="431"/>
                </a:lnTo>
                <a:lnTo>
                  <a:pt x="266" y="428"/>
                </a:lnTo>
                <a:lnTo>
                  <a:pt x="254" y="471"/>
                </a:lnTo>
                <a:cubicBezTo>
                  <a:pt x="253" y="472"/>
                  <a:pt x="253" y="474"/>
                  <a:pt x="252" y="475"/>
                </a:cubicBezTo>
                <a:lnTo>
                  <a:pt x="168" y="556"/>
                </a:lnTo>
                <a:lnTo>
                  <a:pt x="170" y="554"/>
                </a:lnTo>
                <a:lnTo>
                  <a:pt x="163" y="572"/>
                </a:lnTo>
                <a:cubicBezTo>
                  <a:pt x="161" y="575"/>
                  <a:pt x="159" y="576"/>
                  <a:pt x="155" y="576"/>
                </a:cubicBezTo>
                <a:lnTo>
                  <a:pt x="154" y="576"/>
                </a:lnTo>
                <a:cubicBezTo>
                  <a:pt x="154" y="576"/>
                  <a:pt x="153" y="576"/>
                  <a:pt x="152" y="576"/>
                </a:cubicBezTo>
                <a:lnTo>
                  <a:pt x="29" y="543"/>
                </a:lnTo>
                <a:cubicBezTo>
                  <a:pt x="26" y="543"/>
                  <a:pt x="24" y="540"/>
                  <a:pt x="23" y="537"/>
                </a:cubicBezTo>
                <a:lnTo>
                  <a:pt x="13" y="491"/>
                </a:lnTo>
                <a:lnTo>
                  <a:pt x="16" y="496"/>
                </a:lnTo>
                <a:lnTo>
                  <a:pt x="3" y="486"/>
                </a:lnTo>
                <a:cubicBezTo>
                  <a:pt x="1" y="484"/>
                  <a:pt x="0" y="481"/>
                  <a:pt x="1" y="479"/>
                </a:cubicBezTo>
                <a:lnTo>
                  <a:pt x="8" y="410"/>
                </a:lnTo>
                <a:cubicBezTo>
                  <a:pt x="8" y="408"/>
                  <a:pt x="9" y="406"/>
                  <a:pt x="11" y="405"/>
                </a:cubicBezTo>
                <a:lnTo>
                  <a:pt x="40" y="377"/>
                </a:lnTo>
                <a:cubicBezTo>
                  <a:pt x="41" y="375"/>
                  <a:pt x="44" y="374"/>
                  <a:pt x="46" y="375"/>
                </a:cubicBezTo>
                <a:lnTo>
                  <a:pt x="90" y="379"/>
                </a:lnTo>
                <a:lnTo>
                  <a:pt x="82" y="383"/>
                </a:lnTo>
                <a:lnTo>
                  <a:pt x="98" y="358"/>
                </a:lnTo>
                <a:lnTo>
                  <a:pt x="156" y="272"/>
                </a:lnTo>
                <a:lnTo>
                  <a:pt x="155" y="274"/>
                </a:lnTo>
                <a:lnTo>
                  <a:pt x="165" y="238"/>
                </a:lnTo>
                <a:lnTo>
                  <a:pt x="165" y="242"/>
                </a:lnTo>
                <a:lnTo>
                  <a:pt x="155" y="178"/>
                </a:lnTo>
                <a:cubicBezTo>
                  <a:pt x="154" y="176"/>
                  <a:pt x="155" y="174"/>
                  <a:pt x="156" y="173"/>
                </a:cubicBezTo>
                <a:lnTo>
                  <a:pt x="171" y="144"/>
                </a:lnTo>
                <a:lnTo>
                  <a:pt x="170" y="149"/>
                </a:lnTo>
                <a:lnTo>
                  <a:pt x="165" y="124"/>
                </a:lnTo>
                <a:lnTo>
                  <a:pt x="155" y="74"/>
                </a:lnTo>
                <a:cubicBezTo>
                  <a:pt x="154" y="72"/>
                  <a:pt x="155" y="70"/>
                  <a:pt x="155" y="69"/>
                </a:cubicBezTo>
                <a:lnTo>
                  <a:pt x="173" y="33"/>
                </a:lnTo>
                <a:cubicBezTo>
                  <a:pt x="174" y="31"/>
                  <a:pt x="175" y="30"/>
                  <a:pt x="177" y="29"/>
                </a:cubicBezTo>
                <a:lnTo>
                  <a:pt x="243" y="1"/>
                </a:lnTo>
                <a:cubicBezTo>
                  <a:pt x="244" y="1"/>
                  <a:pt x="245" y="0"/>
                  <a:pt x="246" y="0"/>
                </a:cubicBezTo>
                <a:lnTo>
                  <a:pt x="301" y="0"/>
                </a:lnTo>
                <a:lnTo>
                  <a:pt x="301" y="16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0" name="Freeform 17">
            <a:extLst>
              <a:ext uri="{FF2B5EF4-FFF2-40B4-BE49-F238E27FC236}">
                <a16:creationId xmlns:a16="http://schemas.microsoft.com/office/drawing/2014/main" id="{95D5E980-4431-B561-E34F-F187C2DA9B69}"/>
              </a:ext>
            </a:extLst>
          </xdr:cNvPr>
          <xdr:cNvSpPr>
            <a:spLocks/>
          </xdr:cNvSpPr>
        </xdr:nvSpPr>
        <xdr:spPr bwMode="auto">
          <a:xfrm>
            <a:off x="3878500" y="3641725"/>
            <a:ext cx="732631" cy="695325"/>
          </a:xfrm>
          <a:custGeom>
            <a:avLst/>
            <a:gdLst/>
            <a:ahLst/>
            <a:cxnLst>
              <a:cxn ang="0">
                <a:pos x="308" y="334"/>
              </a:cxn>
              <a:cxn ang="0">
                <a:pos x="332" y="317"/>
              </a:cxn>
              <a:cxn ang="0">
                <a:pos x="357" y="284"/>
              </a:cxn>
              <a:cxn ang="0">
                <a:pos x="357" y="274"/>
              </a:cxn>
              <a:cxn ang="0">
                <a:pos x="370" y="260"/>
              </a:cxn>
              <a:cxn ang="0">
                <a:pos x="379" y="235"/>
              </a:cxn>
              <a:cxn ang="0">
                <a:pos x="399" y="204"/>
              </a:cxn>
              <a:cxn ang="0">
                <a:pos x="423" y="187"/>
              </a:cxn>
              <a:cxn ang="0">
                <a:pos x="424" y="181"/>
              </a:cxn>
              <a:cxn ang="0">
                <a:pos x="426" y="142"/>
              </a:cxn>
              <a:cxn ang="0">
                <a:pos x="410" y="131"/>
              </a:cxn>
              <a:cxn ang="0">
                <a:pos x="368" y="114"/>
              </a:cxn>
              <a:cxn ang="0">
                <a:pos x="324" y="93"/>
              </a:cxn>
              <a:cxn ang="0">
                <a:pos x="311" y="93"/>
              </a:cxn>
              <a:cxn ang="0">
                <a:pos x="307" y="90"/>
              </a:cxn>
              <a:cxn ang="0">
                <a:pos x="314" y="78"/>
              </a:cxn>
              <a:cxn ang="0">
                <a:pos x="308" y="72"/>
              </a:cxn>
              <a:cxn ang="0">
                <a:pos x="297" y="72"/>
              </a:cxn>
              <a:cxn ang="0">
                <a:pos x="295" y="51"/>
              </a:cxn>
              <a:cxn ang="0">
                <a:pos x="274" y="38"/>
              </a:cxn>
              <a:cxn ang="0">
                <a:pos x="260" y="8"/>
              </a:cxn>
              <a:cxn ang="0">
                <a:pos x="248" y="7"/>
              </a:cxn>
              <a:cxn ang="0">
                <a:pos x="242" y="18"/>
              </a:cxn>
              <a:cxn ang="0">
                <a:pos x="233" y="18"/>
              </a:cxn>
              <a:cxn ang="0">
                <a:pos x="207" y="14"/>
              </a:cxn>
              <a:cxn ang="0">
                <a:pos x="190" y="25"/>
              </a:cxn>
              <a:cxn ang="0">
                <a:pos x="117" y="0"/>
              </a:cxn>
              <a:cxn ang="0">
                <a:pos x="107" y="6"/>
              </a:cxn>
              <a:cxn ang="0">
                <a:pos x="84" y="10"/>
              </a:cxn>
              <a:cxn ang="0">
                <a:pos x="68" y="28"/>
              </a:cxn>
              <a:cxn ang="0">
                <a:pos x="40" y="48"/>
              </a:cxn>
              <a:cxn ang="0">
                <a:pos x="31" y="65"/>
              </a:cxn>
              <a:cxn ang="0">
                <a:pos x="9" y="153"/>
              </a:cxn>
              <a:cxn ang="0">
                <a:pos x="4" y="174"/>
              </a:cxn>
              <a:cxn ang="0">
                <a:pos x="0" y="185"/>
              </a:cxn>
              <a:cxn ang="0">
                <a:pos x="5" y="218"/>
              </a:cxn>
              <a:cxn ang="0">
                <a:pos x="18" y="238"/>
              </a:cxn>
              <a:cxn ang="0">
                <a:pos x="15" y="318"/>
              </a:cxn>
              <a:cxn ang="0">
                <a:pos x="21" y="323"/>
              </a:cxn>
              <a:cxn ang="0">
                <a:pos x="31" y="318"/>
              </a:cxn>
              <a:cxn ang="0">
                <a:pos x="61" y="327"/>
              </a:cxn>
              <a:cxn ang="0">
                <a:pos x="88" y="328"/>
              </a:cxn>
              <a:cxn ang="0">
                <a:pos x="104" y="317"/>
              </a:cxn>
              <a:cxn ang="0">
                <a:pos x="121" y="329"/>
              </a:cxn>
              <a:cxn ang="0">
                <a:pos x="138" y="330"/>
              </a:cxn>
              <a:cxn ang="0">
                <a:pos x="151" y="368"/>
              </a:cxn>
              <a:cxn ang="0">
                <a:pos x="155" y="401"/>
              </a:cxn>
              <a:cxn ang="0">
                <a:pos x="162" y="424"/>
              </a:cxn>
              <a:cxn ang="0">
                <a:pos x="166" y="433"/>
              </a:cxn>
              <a:cxn ang="0">
                <a:pos x="180" y="438"/>
              </a:cxn>
              <a:cxn ang="0">
                <a:pos x="210" y="425"/>
              </a:cxn>
              <a:cxn ang="0">
                <a:pos x="228" y="436"/>
              </a:cxn>
              <a:cxn ang="0">
                <a:pos x="240" y="428"/>
              </a:cxn>
              <a:cxn ang="0">
                <a:pos x="248" y="396"/>
              </a:cxn>
              <a:cxn ang="0">
                <a:pos x="264" y="380"/>
              </a:cxn>
              <a:cxn ang="0">
                <a:pos x="267" y="364"/>
              </a:cxn>
              <a:cxn ang="0">
                <a:pos x="308" y="334"/>
              </a:cxn>
            </a:cxnLst>
            <a:rect l="0" t="0" r="r" b="b"/>
            <a:pathLst>
              <a:path w="426" h="438">
                <a:moveTo>
                  <a:pt x="308" y="334"/>
                </a:moveTo>
                <a:lnTo>
                  <a:pt x="332" y="317"/>
                </a:lnTo>
                <a:lnTo>
                  <a:pt x="357" y="284"/>
                </a:lnTo>
                <a:lnTo>
                  <a:pt x="357" y="274"/>
                </a:lnTo>
                <a:lnTo>
                  <a:pt x="370" y="260"/>
                </a:lnTo>
                <a:lnTo>
                  <a:pt x="379" y="235"/>
                </a:lnTo>
                <a:lnTo>
                  <a:pt x="399" y="204"/>
                </a:lnTo>
                <a:lnTo>
                  <a:pt x="423" y="187"/>
                </a:lnTo>
                <a:lnTo>
                  <a:pt x="424" y="181"/>
                </a:lnTo>
                <a:lnTo>
                  <a:pt x="426" y="142"/>
                </a:lnTo>
                <a:lnTo>
                  <a:pt x="410" y="131"/>
                </a:lnTo>
                <a:lnTo>
                  <a:pt x="368" y="114"/>
                </a:lnTo>
                <a:lnTo>
                  <a:pt x="324" y="93"/>
                </a:lnTo>
                <a:lnTo>
                  <a:pt x="311" y="93"/>
                </a:lnTo>
                <a:lnTo>
                  <a:pt x="307" y="90"/>
                </a:lnTo>
                <a:lnTo>
                  <a:pt x="314" y="78"/>
                </a:lnTo>
                <a:lnTo>
                  <a:pt x="308" y="72"/>
                </a:lnTo>
                <a:lnTo>
                  <a:pt x="297" y="72"/>
                </a:lnTo>
                <a:lnTo>
                  <a:pt x="295" y="51"/>
                </a:lnTo>
                <a:lnTo>
                  <a:pt x="274" y="38"/>
                </a:lnTo>
                <a:lnTo>
                  <a:pt x="260" y="8"/>
                </a:lnTo>
                <a:lnTo>
                  <a:pt x="248" y="7"/>
                </a:lnTo>
                <a:lnTo>
                  <a:pt x="242" y="18"/>
                </a:lnTo>
                <a:lnTo>
                  <a:pt x="233" y="18"/>
                </a:lnTo>
                <a:lnTo>
                  <a:pt x="207" y="14"/>
                </a:lnTo>
                <a:lnTo>
                  <a:pt x="190" y="25"/>
                </a:lnTo>
                <a:lnTo>
                  <a:pt x="117" y="0"/>
                </a:lnTo>
                <a:lnTo>
                  <a:pt x="107" y="6"/>
                </a:lnTo>
                <a:lnTo>
                  <a:pt x="84" y="10"/>
                </a:lnTo>
                <a:lnTo>
                  <a:pt x="68" y="28"/>
                </a:lnTo>
                <a:lnTo>
                  <a:pt x="40" y="48"/>
                </a:lnTo>
                <a:lnTo>
                  <a:pt x="31" y="65"/>
                </a:lnTo>
                <a:lnTo>
                  <a:pt x="9" y="153"/>
                </a:lnTo>
                <a:lnTo>
                  <a:pt x="4" y="174"/>
                </a:lnTo>
                <a:lnTo>
                  <a:pt x="0" y="185"/>
                </a:lnTo>
                <a:lnTo>
                  <a:pt x="5" y="218"/>
                </a:lnTo>
                <a:lnTo>
                  <a:pt x="18" y="238"/>
                </a:lnTo>
                <a:lnTo>
                  <a:pt x="15" y="318"/>
                </a:lnTo>
                <a:lnTo>
                  <a:pt x="21" y="323"/>
                </a:lnTo>
                <a:lnTo>
                  <a:pt x="31" y="318"/>
                </a:lnTo>
                <a:lnTo>
                  <a:pt x="61" y="327"/>
                </a:lnTo>
                <a:lnTo>
                  <a:pt x="88" y="328"/>
                </a:lnTo>
                <a:lnTo>
                  <a:pt x="104" y="317"/>
                </a:lnTo>
                <a:lnTo>
                  <a:pt x="121" y="329"/>
                </a:lnTo>
                <a:lnTo>
                  <a:pt x="138" y="330"/>
                </a:lnTo>
                <a:lnTo>
                  <a:pt x="151" y="368"/>
                </a:lnTo>
                <a:lnTo>
                  <a:pt x="155" y="401"/>
                </a:lnTo>
                <a:lnTo>
                  <a:pt x="162" y="424"/>
                </a:lnTo>
                <a:lnTo>
                  <a:pt x="166" y="433"/>
                </a:lnTo>
                <a:lnTo>
                  <a:pt x="180" y="438"/>
                </a:lnTo>
                <a:lnTo>
                  <a:pt x="210" y="425"/>
                </a:lnTo>
                <a:lnTo>
                  <a:pt x="228" y="436"/>
                </a:lnTo>
                <a:lnTo>
                  <a:pt x="240" y="428"/>
                </a:lnTo>
                <a:lnTo>
                  <a:pt x="248" y="396"/>
                </a:lnTo>
                <a:lnTo>
                  <a:pt x="264" y="380"/>
                </a:lnTo>
                <a:lnTo>
                  <a:pt x="267" y="364"/>
                </a:lnTo>
                <a:lnTo>
                  <a:pt x="308" y="334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1" name="Freeform 18">
            <a:extLst>
              <a:ext uri="{FF2B5EF4-FFF2-40B4-BE49-F238E27FC236}">
                <a16:creationId xmlns:a16="http://schemas.microsoft.com/office/drawing/2014/main" id="{C79655F2-8EB0-4927-7E5D-3DAF7A5DBE58}"/>
              </a:ext>
            </a:extLst>
          </xdr:cNvPr>
          <xdr:cNvSpPr>
            <a:spLocks/>
          </xdr:cNvSpPr>
        </xdr:nvSpPr>
        <xdr:spPr bwMode="auto">
          <a:xfrm>
            <a:off x="3873341" y="3636963"/>
            <a:ext cx="742950" cy="704850"/>
          </a:xfrm>
          <a:custGeom>
            <a:avLst/>
            <a:gdLst/>
            <a:ahLst/>
            <a:cxnLst>
              <a:cxn ang="0">
                <a:pos x="967" y="771"/>
              </a:cxn>
              <a:cxn ang="0">
                <a:pos x="1004" y="705"/>
              </a:cxn>
              <a:cxn ang="0">
                <a:pos x="1082" y="555"/>
              </a:cxn>
              <a:cxn ang="0">
                <a:pos x="1146" y="496"/>
              </a:cxn>
              <a:cxn ang="0">
                <a:pos x="1114" y="369"/>
              </a:cxn>
              <a:cxn ang="0">
                <a:pos x="848" y="268"/>
              </a:cxn>
              <a:cxn ang="0">
                <a:pos x="851" y="213"/>
              </a:cxn>
              <a:cxn ang="0">
                <a:pos x="812" y="210"/>
              </a:cxn>
              <a:cxn ang="0">
                <a:pos x="743" y="115"/>
              </a:cxn>
              <a:cxn ang="0">
                <a:pos x="677" y="34"/>
              </a:cxn>
              <a:cxn ang="0">
                <a:pos x="637" y="63"/>
              </a:cxn>
              <a:cxn ang="0">
                <a:pos x="526" y="83"/>
              </a:cxn>
              <a:cxn ang="0">
                <a:pos x="299" y="29"/>
              </a:cxn>
              <a:cxn ang="0">
                <a:pos x="197" y="89"/>
              </a:cxn>
              <a:cxn ang="0">
                <a:pos x="98" y="188"/>
              </a:cxn>
              <a:cxn ang="0">
                <a:pos x="16" y="510"/>
              </a:cxn>
              <a:cxn ang="0">
                <a:pos x="62" y="648"/>
              </a:cxn>
              <a:cxn ang="0">
                <a:pos x="70" y="874"/>
              </a:cxn>
              <a:cxn ang="0">
                <a:pos x="175" y="883"/>
              </a:cxn>
              <a:cxn ang="0">
                <a:pos x="284" y="859"/>
              </a:cxn>
              <a:cxn ang="0">
                <a:pos x="382" y="893"/>
              </a:cxn>
              <a:cxn ang="0">
                <a:pos x="436" y="1091"/>
              </a:cxn>
              <a:cxn ang="0">
                <a:pos x="465" y="1175"/>
              </a:cxn>
              <a:cxn ang="0">
                <a:pos x="572" y="1149"/>
              </a:cxn>
              <a:cxn ang="0">
                <a:pos x="654" y="1157"/>
              </a:cxn>
              <a:cxn ang="0">
                <a:pos x="716" y="1029"/>
              </a:cxn>
              <a:cxn ang="0">
                <a:pos x="836" y="906"/>
              </a:cxn>
              <a:cxn ang="0">
                <a:pos x="730" y="1036"/>
              </a:cxn>
              <a:cxn ang="0">
                <a:pos x="666" y="1166"/>
              </a:cxn>
              <a:cxn ang="0">
                <a:pos x="571" y="1163"/>
              </a:cxn>
              <a:cxn ang="0">
                <a:pos x="455" y="1186"/>
              </a:cxn>
              <a:cxn ang="0">
                <a:pos x="420" y="1094"/>
              </a:cxn>
              <a:cxn ang="0">
                <a:pos x="374" y="904"/>
              </a:cxn>
              <a:cxn ang="0">
                <a:pos x="284" y="872"/>
              </a:cxn>
              <a:cxn ang="0">
                <a:pos x="173" y="899"/>
              </a:cxn>
              <a:cxn ang="0">
                <a:pos x="69" y="887"/>
              </a:cxn>
              <a:cxn ang="0">
                <a:pos x="47" y="652"/>
              </a:cxn>
              <a:cxn ang="0">
                <a:pos x="1" y="509"/>
              </a:cxn>
              <a:cxn ang="0">
                <a:pos x="83" y="182"/>
              </a:cxn>
              <a:cxn ang="0">
                <a:pos x="186" y="77"/>
              </a:cxn>
              <a:cxn ang="0">
                <a:pos x="295" y="14"/>
              </a:cxn>
              <a:cxn ang="0">
                <a:pos x="524" y="68"/>
              </a:cxn>
              <a:cxn ang="0">
                <a:pos x="638" y="47"/>
              </a:cxn>
              <a:cxn ang="0">
                <a:pos x="671" y="22"/>
              </a:cxn>
              <a:cxn ang="0">
                <a:pos x="755" y="105"/>
              </a:cxn>
              <a:cxn ang="0">
                <a:pos x="820" y="201"/>
              </a:cxn>
              <a:cxn ang="0">
                <a:pos x="863" y="211"/>
              </a:cxn>
              <a:cxn ang="0">
                <a:pos x="853" y="255"/>
              </a:cxn>
              <a:cxn ang="0">
                <a:pos x="1005" y="307"/>
              </a:cxn>
              <a:cxn ang="0">
                <a:pos x="1168" y="390"/>
              </a:cxn>
              <a:cxn ang="0">
                <a:pos x="1093" y="565"/>
              </a:cxn>
              <a:cxn ang="0">
                <a:pos x="1017" y="713"/>
              </a:cxn>
              <a:cxn ang="0">
                <a:pos x="981" y="775"/>
              </a:cxn>
              <a:cxn ang="0">
                <a:pos x="845" y="919"/>
              </a:cxn>
            </a:cxnLst>
            <a:rect l="0" t="0" r="r" b="b"/>
            <a:pathLst>
              <a:path w="1169" h="1201">
                <a:moveTo>
                  <a:pt x="836" y="906"/>
                </a:moveTo>
                <a:lnTo>
                  <a:pt x="902" y="859"/>
                </a:lnTo>
                <a:lnTo>
                  <a:pt x="900" y="860"/>
                </a:lnTo>
                <a:lnTo>
                  <a:pt x="967" y="771"/>
                </a:lnTo>
                <a:lnTo>
                  <a:pt x="965" y="775"/>
                </a:lnTo>
                <a:lnTo>
                  <a:pt x="965" y="749"/>
                </a:lnTo>
                <a:cubicBezTo>
                  <a:pt x="965" y="747"/>
                  <a:pt x="966" y="745"/>
                  <a:pt x="968" y="744"/>
                </a:cubicBezTo>
                <a:lnTo>
                  <a:pt x="1004" y="705"/>
                </a:lnTo>
                <a:lnTo>
                  <a:pt x="1002" y="708"/>
                </a:lnTo>
                <a:lnTo>
                  <a:pt x="1027" y="639"/>
                </a:lnTo>
                <a:cubicBezTo>
                  <a:pt x="1027" y="638"/>
                  <a:pt x="1027" y="638"/>
                  <a:pt x="1028" y="637"/>
                </a:cubicBezTo>
                <a:lnTo>
                  <a:pt x="1082" y="555"/>
                </a:lnTo>
                <a:cubicBezTo>
                  <a:pt x="1082" y="554"/>
                  <a:pt x="1083" y="553"/>
                  <a:pt x="1084" y="552"/>
                </a:cubicBezTo>
                <a:lnTo>
                  <a:pt x="1148" y="506"/>
                </a:lnTo>
                <a:lnTo>
                  <a:pt x="1145" y="512"/>
                </a:lnTo>
                <a:lnTo>
                  <a:pt x="1146" y="496"/>
                </a:lnTo>
                <a:lnTo>
                  <a:pt x="1152" y="389"/>
                </a:lnTo>
                <a:lnTo>
                  <a:pt x="1156" y="396"/>
                </a:lnTo>
                <a:lnTo>
                  <a:pt x="1113" y="368"/>
                </a:lnTo>
                <a:lnTo>
                  <a:pt x="1114" y="369"/>
                </a:lnTo>
                <a:lnTo>
                  <a:pt x="999" y="322"/>
                </a:lnTo>
                <a:lnTo>
                  <a:pt x="880" y="268"/>
                </a:lnTo>
                <a:lnTo>
                  <a:pt x="884" y="268"/>
                </a:lnTo>
                <a:lnTo>
                  <a:pt x="848" y="268"/>
                </a:lnTo>
                <a:cubicBezTo>
                  <a:pt x="846" y="268"/>
                  <a:pt x="844" y="267"/>
                  <a:pt x="842" y="266"/>
                </a:cubicBezTo>
                <a:lnTo>
                  <a:pt x="832" y="256"/>
                </a:lnTo>
                <a:cubicBezTo>
                  <a:pt x="829" y="253"/>
                  <a:pt x="828" y="249"/>
                  <a:pt x="830" y="246"/>
                </a:cubicBezTo>
                <a:lnTo>
                  <a:pt x="851" y="213"/>
                </a:lnTo>
                <a:lnTo>
                  <a:pt x="853" y="223"/>
                </a:lnTo>
                <a:lnTo>
                  <a:pt x="835" y="208"/>
                </a:lnTo>
                <a:lnTo>
                  <a:pt x="840" y="210"/>
                </a:lnTo>
                <a:lnTo>
                  <a:pt x="812" y="210"/>
                </a:lnTo>
                <a:cubicBezTo>
                  <a:pt x="808" y="210"/>
                  <a:pt x="805" y="207"/>
                  <a:pt x="804" y="203"/>
                </a:cubicBezTo>
                <a:lnTo>
                  <a:pt x="797" y="146"/>
                </a:lnTo>
                <a:lnTo>
                  <a:pt x="800" y="152"/>
                </a:lnTo>
                <a:lnTo>
                  <a:pt x="743" y="115"/>
                </a:lnTo>
                <a:cubicBezTo>
                  <a:pt x="742" y="115"/>
                  <a:pt x="741" y="113"/>
                  <a:pt x="740" y="112"/>
                </a:cubicBezTo>
                <a:lnTo>
                  <a:pt x="704" y="33"/>
                </a:lnTo>
                <a:lnTo>
                  <a:pt x="711" y="37"/>
                </a:lnTo>
                <a:lnTo>
                  <a:pt x="677" y="34"/>
                </a:lnTo>
                <a:lnTo>
                  <a:pt x="685" y="30"/>
                </a:lnTo>
                <a:lnTo>
                  <a:pt x="668" y="59"/>
                </a:lnTo>
                <a:cubicBezTo>
                  <a:pt x="666" y="61"/>
                  <a:pt x="664" y="63"/>
                  <a:pt x="661" y="63"/>
                </a:cubicBezTo>
                <a:lnTo>
                  <a:pt x="637" y="63"/>
                </a:lnTo>
                <a:cubicBezTo>
                  <a:pt x="636" y="63"/>
                  <a:pt x="636" y="63"/>
                  <a:pt x="636" y="63"/>
                </a:cubicBezTo>
                <a:lnTo>
                  <a:pt x="567" y="52"/>
                </a:lnTo>
                <a:lnTo>
                  <a:pt x="573" y="51"/>
                </a:lnTo>
                <a:lnTo>
                  <a:pt x="526" y="83"/>
                </a:lnTo>
                <a:cubicBezTo>
                  <a:pt x="524" y="84"/>
                  <a:pt x="522" y="84"/>
                  <a:pt x="519" y="83"/>
                </a:cubicBezTo>
                <a:lnTo>
                  <a:pt x="322" y="16"/>
                </a:lnTo>
                <a:lnTo>
                  <a:pt x="328" y="16"/>
                </a:lnTo>
                <a:lnTo>
                  <a:pt x="299" y="29"/>
                </a:lnTo>
                <a:cubicBezTo>
                  <a:pt x="299" y="29"/>
                  <a:pt x="298" y="30"/>
                  <a:pt x="298" y="30"/>
                </a:cubicBezTo>
                <a:lnTo>
                  <a:pt x="236" y="42"/>
                </a:lnTo>
                <a:lnTo>
                  <a:pt x="240" y="39"/>
                </a:lnTo>
                <a:lnTo>
                  <a:pt x="197" y="89"/>
                </a:lnTo>
                <a:cubicBezTo>
                  <a:pt x="197" y="89"/>
                  <a:pt x="196" y="90"/>
                  <a:pt x="196" y="90"/>
                </a:cubicBezTo>
                <a:lnTo>
                  <a:pt x="121" y="144"/>
                </a:lnTo>
                <a:lnTo>
                  <a:pt x="123" y="141"/>
                </a:lnTo>
                <a:lnTo>
                  <a:pt x="98" y="188"/>
                </a:lnTo>
                <a:lnTo>
                  <a:pt x="99" y="186"/>
                </a:lnTo>
                <a:lnTo>
                  <a:pt x="40" y="424"/>
                </a:lnTo>
                <a:lnTo>
                  <a:pt x="25" y="481"/>
                </a:lnTo>
                <a:lnTo>
                  <a:pt x="16" y="510"/>
                </a:lnTo>
                <a:lnTo>
                  <a:pt x="16" y="507"/>
                </a:lnTo>
                <a:lnTo>
                  <a:pt x="30" y="597"/>
                </a:lnTo>
                <a:lnTo>
                  <a:pt x="29" y="594"/>
                </a:lnTo>
                <a:lnTo>
                  <a:pt x="62" y="648"/>
                </a:lnTo>
                <a:cubicBezTo>
                  <a:pt x="63" y="649"/>
                  <a:pt x="63" y="651"/>
                  <a:pt x="63" y="653"/>
                </a:cubicBezTo>
                <a:lnTo>
                  <a:pt x="56" y="868"/>
                </a:lnTo>
                <a:lnTo>
                  <a:pt x="53" y="861"/>
                </a:lnTo>
                <a:lnTo>
                  <a:pt x="70" y="874"/>
                </a:lnTo>
                <a:lnTo>
                  <a:pt x="62" y="873"/>
                </a:lnTo>
                <a:lnTo>
                  <a:pt x="88" y="861"/>
                </a:lnTo>
                <a:cubicBezTo>
                  <a:pt x="90" y="860"/>
                  <a:pt x="91" y="860"/>
                  <a:pt x="93" y="860"/>
                </a:cubicBezTo>
                <a:lnTo>
                  <a:pt x="175" y="883"/>
                </a:lnTo>
                <a:lnTo>
                  <a:pt x="173" y="883"/>
                </a:lnTo>
                <a:lnTo>
                  <a:pt x="246" y="886"/>
                </a:lnTo>
                <a:lnTo>
                  <a:pt x="241" y="887"/>
                </a:lnTo>
                <a:lnTo>
                  <a:pt x="284" y="859"/>
                </a:lnTo>
                <a:cubicBezTo>
                  <a:pt x="287" y="857"/>
                  <a:pt x="290" y="857"/>
                  <a:pt x="293" y="859"/>
                </a:cubicBezTo>
                <a:lnTo>
                  <a:pt x="339" y="892"/>
                </a:lnTo>
                <a:lnTo>
                  <a:pt x="335" y="890"/>
                </a:lnTo>
                <a:lnTo>
                  <a:pt x="382" y="893"/>
                </a:lnTo>
                <a:cubicBezTo>
                  <a:pt x="385" y="893"/>
                  <a:pt x="388" y="895"/>
                  <a:pt x="389" y="898"/>
                </a:cubicBezTo>
                <a:lnTo>
                  <a:pt x="424" y="999"/>
                </a:lnTo>
                <a:cubicBezTo>
                  <a:pt x="424" y="1000"/>
                  <a:pt x="425" y="1000"/>
                  <a:pt x="425" y="1001"/>
                </a:cubicBezTo>
                <a:lnTo>
                  <a:pt x="436" y="1091"/>
                </a:lnTo>
                <a:lnTo>
                  <a:pt x="435" y="1090"/>
                </a:lnTo>
                <a:lnTo>
                  <a:pt x="453" y="1151"/>
                </a:lnTo>
                <a:lnTo>
                  <a:pt x="452" y="1150"/>
                </a:lnTo>
                <a:lnTo>
                  <a:pt x="465" y="1175"/>
                </a:lnTo>
                <a:lnTo>
                  <a:pt x="460" y="1171"/>
                </a:lnTo>
                <a:lnTo>
                  <a:pt x="496" y="1185"/>
                </a:lnTo>
                <a:lnTo>
                  <a:pt x="490" y="1185"/>
                </a:lnTo>
                <a:lnTo>
                  <a:pt x="572" y="1149"/>
                </a:lnTo>
                <a:cubicBezTo>
                  <a:pt x="574" y="1148"/>
                  <a:pt x="577" y="1148"/>
                  <a:pt x="579" y="1149"/>
                </a:cubicBezTo>
                <a:lnTo>
                  <a:pt x="629" y="1179"/>
                </a:lnTo>
                <a:lnTo>
                  <a:pt x="621" y="1179"/>
                </a:lnTo>
                <a:lnTo>
                  <a:pt x="654" y="1157"/>
                </a:lnTo>
                <a:lnTo>
                  <a:pt x="650" y="1162"/>
                </a:lnTo>
                <a:lnTo>
                  <a:pt x="671" y="1076"/>
                </a:lnTo>
                <a:cubicBezTo>
                  <a:pt x="671" y="1075"/>
                  <a:pt x="672" y="1074"/>
                  <a:pt x="673" y="1073"/>
                </a:cubicBezTo>
                <a:lnTo>
                  <a:pt x="716" y="1029"/>
                </a:lnTo>
                <a:lnTo>
                  <a:pt x="714" y="1033"/>
                </a:lnTo>
                <a:lnTo>
                  <a:pt x="722" y="990"/>
                </a:lnTo>
                <a:cubicBezTo>
                  <a:pt x="722" y="987"/>
                  <a:pt x="723" y="986"/>
                  <a:pt x="725" y="984"/>
                </a:cubicBezTo>
                <a:lnTo>
                  <a:pt x="836" y="906"/>
                </a:lnTo>
                <a:lnTo>
                  <a:pt x="845" y="919"/>
                </a:lnTo>
                <a:lnTo>
                  <a:pt x="734" y="997"/>
                </a:lnTo>
                <a:lnTo>
                  <a:pt x="737" y="992"/>
                </a:lnTo>
                <a:lnTo>
                  <a:pt x="730" y="1036"/>
                </a:lnTo>
                <a:cubicBezTo>
                  <a:pt x="729" y="1037"/>
                  <a:pt x="729" y="1039"/>
                  <a:pt x="728" y="1040"/>
                </a:cubicBezTo>
                <a:lnTo>
                  <a:pt x="684" y="1084"/>
                </a:lnTo>
                <a:lnTo>
                  <a:pt x="686" y="1080"/>
                </a:lnTo>
                <a:lnTo>
                  <a:pt x="666" y="1166"/>
                </a:lnTo>
                <a:cubicBezTo>
                  <a:pt x="665" y="1168"/>
                  <a:pt x="664" y="1169"/>
                  <a:pt x="663" y="1171"/>
                </a:cubicBezTo>
                <a:lnTo>
                  <a:pt x="630" y="1193"/>
                </a:lnTo>
                <a:cubicBezTo>
                  <a:pt x="627" y="1194"/>
                  <a:pt x="624" y="1194"/>
                  <a:pt x="621" y="1193"/>
                </a:cubicBezTo>
                <a:lnTo>
                  <a:pt x="571" y="1163"/>
                </a:lnTo>
                <a:lnTo>
                  <a:pt x="579" y="1164"/>
                </a:lnTo>
                <a:lnTo>
                  <a:pt x="497" y="1200"/>
                </a:lnTo>
                <a:cubicBezTo>
                  <a:pt x="495" y="1201"/>
                  <a:pt x="493" y="1201"/>
                  <a:pt x="491" y="1200"/>
                </a:cubicBezTo>
                <a:lnTo>
                  <a:pt x="455" y="1186"/>
                </a:lnTo>
                <a:cubicBezTo>
                  <a:pt x="453" y="1186"/>
                  <a:pt x="451" y="1184"/>
                  <a:pt x="450" y="1182"/>
                </a:cubicBezTo>
                <a:lnTo>
                  <a:pt x="438" y="1157"/>
                </a:lnTo>
                <a:cubicBezTo>
                  <a:pt x="438" y="1157"/>
                  <a:pt x="438" y="1156"/>
                  <a:pt x="438" y="1156"/>
                </a:cubicBezTo>
                <a:lnTo>
                  <a:pt x="420" y="1094"/>
                </a:lnTo>
                <a:cubicBezTo>
                  <a:pt x="420" y="1094"/>
                  <a:pt x="420" y="1093"/>
                  <a:pt x="420" y="1093"/>
                </a:cubicBezTo>
                <a:lnTo>
                  <a:pt x="409" y="1003"/>
                </a:lnTo>
                <a:lnTo>
                  <a:pt x="409" y="1005"/>
                </a:lnTo>
                <a:lnTo>
                  <a:pt x="374" y="904"/>
                </a:lnTo>
                <a:lnTo>
                  <a:pt x="381" y="909"/>
                </a:lnTo>
                <a:lnTo>
                  <a:pt x="334" y="906"/>
                </a:lnTo>
                <a:cubicBezTo>
                  <a:pt x="333" y="906"/>
                  <a:pt x="331" y="906"/>
                  <a:pt x="330" y="905"/>
                </a:cubicBezTo>
                <a:lnTo>
                  <a:pt x="284" y="872"/>
                </a:lnTo>
                <a:lnTo>
                  <a:pt x="293" y="872"/>
                </a:lnTo>
                <a:lnTo>
                  <a:pt x="250" y="900"/>
                </a:lnTo>
                <a:cubicBezTo>
                  <a:pt x="248" y="901"/>
                  <a:pt x="247" y="902"/>
                  <a:pt x="245" y="902"/>
                </a:cubicBezTo>
                <a:lnTo>
                  <a:pt x="173" y="899"/>
                </a:lnTo>
                <a:cubicBezTo>
                  <a:pt x="172" y="899"/>
                  <a:pt x="172" y="899"/>
                  <a:pt x="171" y="898"/>
                </a:cubicBezTo>
                <a:lnTo>
                  <a:pt x="89" y="876"/>
                </a:lnTo>
                <a:lnTo>
                  <a:pt x="95" y="875"/>
                </a:lnTo>
                <a:lnTo>
                  <a:pt x="69" y="887"/>
                </a:lnTo>
                <a:cubicBezTo>
                  <a:pt x="66" y="889"/>
                  <a:pt x="63" y="888"/>
                  <a:pt x="61" y="887"/>
                </a:cubicBezTo>
                <a:lnTo>
                  <a:pt x="43" y="874"/>
                </a:lnTo>
                <a:cubicBezTo>
                  <a:pt x="41" y="873"/>
                  <a:pt x="40" y="870"/>
                  <a:pt x="40" y="868"/>
                </a:cubicBezTo>
                <a:lnTo>
                  <a:pt x="47" y="652"/>
                </a:lnTo>
                <a:lnTo>
                  <a:pt x="48" y="656"/>
                </a:lnTo>
                <a:lnTo>
                  <a:pt x="15" y="602"/>
                </a:lnTo>
                <a:cubicBezTo>
                  <a:pt x="15" y="601"/>
                  <a:pt x="14" y="600"/>
                  <a:pt x="14" y="599"/>
                </a:cubicBezTo>
                <a:lnTo>
                  <a:pt x="1" y="509"/>
                </a:lnTo>
                <a:cubicBezTo>
                  <a:pt x="0" y="508"/>
                  <a:pt x="0" y="507"/>
                  <a:pt x="1" y="506"/>
                </a:cubicBezTo>
                <a:lnTo>
                  <a:pt x="9" y="477"/>
                </a:lnTo>
                <a:lnTo>
                  <a:pt x="25" y="420"/>
                </a:lnTo>
                <a:lnTo>
                  <a:pt x="83" y="182"/>
                </a:lnTo>
                <a:cubicBezTo>
                  <a:pt x="84" y="181"/>
                  <a:pt x="84" y="181"/>
                  <a:pt x="84" y="180"/>
                </a:cubicBezTo>
                <a:lnTo>
                  <a:pt x="109" y="133"/>
                </a:lnTo>
                <a:cubicBezTo>
                  <a:pt x="110" y="132"/>
                  <a:pt x="111" y="131"/>
                  <a:pt x="112" y="131"/>
                </a:cubicBezTo>
                <a:lnTo>
                  <a:pt x="186" y="77"/>
                </a:lnTo>
                <a:lnTo>
                  <a:pt x="185" y="78"/>
                </a:lnTo>
                <a:lnTo>
                  <a:pt x="228" y="29"/>
                </a:lnTo>
                <a:cubicBezTo>
                  <a:pt x="229" y="27"/>
                  <a:pt x="231" y="26"/>
                  <a:pt x="233" y="26"/>
                </a:cubicBezTo>
                <a:lnTo>
                  <a:pt x="295" y="14"/>
                </a:lnTo>
                <a:lnTo>
                  <a:pt x="293" y="15"/>
                </a:lnTo>
                <a:lnTo>
                  <a:pt x="321" y="1"/>
                </a:lnTo>
                <a:cubicBezTo>
                  <a:pt x="323" y="0"/>
                  <a:pt x="325" y="0"/>
                  <a:pt x="327" y="1"/>
                </a:cubicBezTo>
                <a:lnTo>
                  <a:pt x="524" y="68"/>
                </a:lnTo>
                <a:lnTo>
                  <a:pt x="517" y="69"/>
                </a:lnTo>
                <a:lnTo>
                  <a:pt x="564" y="38"/>
                </a:lnTo>
                <a:cubicBezTo>
                  <a:pt x="565" y="37"/>
                  <a:pt x="567" y="36"/>
                  <a:pt x="569" y="36"/>
                </a:cubicBezTo>
                <a:lnTo>
                  <a:pt x="638" y="47"/>
                </a:lnTo>
                <a:lnTo>
                  <a:pt x="637" y="47"/>
                </a:lnTo>
                <a:lnTo>
                  <a:pt x="661" y="47"/>
                </a:lnTo>
                <a:lnTo>
                  <a:pt x="654" y="51"/>
                </a:lnTo>
                <a:lnTo>
                  <a:pt x="671" y="22"/>
                </a:lnTo>
                <a:cubicBezTo>
                  <a:pt x="672" y="19"/>
                  <a:pt x="676" y="17"/>
                  <a:pt x="679" y="18"/>
                </a:cubicBezTo>
                <a:lnTo>
                  <a:pt x="712" y="21"/>
                </a:lnTo>
                <a:cubicBezTo>
                  <a:pt x="715" y="22"/>
                  <a:pt x="718" y="24"/>
                  <a:pt x="719" y="26"/>
                </a:cubicBezTo>
                <a:lnTo>
                  <a:pt x="755" y="105"/>
                </a:lnTo>
                <a:lnTo>
                  <a:pt x="752" y="102"/>
                </a:lnTo>
                <a:lnTo>
                  <a:pt x="809" y="138"/>
                </a:lnTo>
                <a:cubicBezTo>
                  <a:pt x="811" y="139"/>
                  <a:pt x="812" y="141"/>
                  <a:pt x="812" y="144"/>
                </a:cubicBezTo>
                <a:lnTo>
                  <a:pt x="820" y="201"/>
                </a:lnTo>
                <a:lnTo>
                  <a:pt x="812" y="194"/>
                </a:lnTo>
                <a:lnTo>
                  <a:pt x="840" y="194"/>
                </a:lnTo>
                <a:cubicBezTo>
                  <a:pt x="842" y="194"/>
                  <a:pt x="844" y="195"/>
                  <a:pt x="845" y="196"/>
                </a:cubicBezTo>
                <a:lnTo>
                  <a:pt x="863" y="211"/>
                </a:lnTo>
                <a:cubicBezTo>
                  <a:pt x="866" y="213"/>
                  <a:pt x="867" y="218"/>
                  <a:pt x="865" y="221"/>
                </a:cubicBezTo>
                <a:lnTo>
                  <a:pt x="844" y="254"/>
                </a:lnTo>
                <a:lnTo>
                  <a:pt x="843" y="244"/>
                </a:lnTo>
                <a:lnTo>
                  <a:pt x="853" y="255"/>
                </a:lnTo>
                <a:lnTo>
                  <a:pt x="848" y="252"/>
                </a:lnTo>
                <a:lnTo>
                  <a:pt x="884" y="252"/>
                </a:lnTo>
                <a:cubicBezTo>
                  <a:pt x="885" y="252"/>
                  <a:pt x="886" y="253"/>
                  <a:pt x="887" y="253"/>
                </a:cubicBezTo>
                <a:lnTo>
                  <a:pt x="1005" y="307"/>
                </a:lnTo>
                <a:lnTo>
                  <a:pt x="1120" y="354"/>
                </a:lnTo>
                <a:cubicBezTo>
                  <a:pt x="1121" y="354"/>
                  <a:pt x="1121" y="354"/>
                  <a:pt x="1122" y="355"/>
                </a:cubicBezTo>
                <a:lnTo>
                  <a:pt x="1165" y="383"/>
                </a:lnTo>
                <a:cubicBezTo>
                  <a:pt x="1167" y="385"/>
                  <a:pt x="1169" y="387"/>
                  <a:pt x="1168" y="390"/>
                </a:cubicBezTo>
                <a:lnTo>
                  <a:pt x="1162" y="497"/>
                </a:lnTo>
                <a:lnTo>
                  <a:pt x="1161" y="513"/>
                </a:lnTo>
                <a:cubicBezTo>
                  <a:pt x="1161" y="515"/>
                  <a:pt x="1160" y="518"/>
                  <a:pt x="1158" y="519"/>
                </a:cubicBezTo>
                <a:lnTo>
                  <a:pt x="1093" y="565"/>
                </a:lnTo>
                <a:lnTo>
                  <a:pt x="1095" y="563"/>
                </a:lnTo>
                <a:lnTo>
                  <a:pt x="1041" y="646"/>
                </a:lnTo>
                <a:lnTo>
                  <a:pt x="1042" y="644"/>
                </a:lnTo>
                <a:lnTo>
                  <a:pt x="1017" y="713"/>
                </a:lnTo>
                <a:cubicBezTo>
                  <a:pt x="1017" y="714"/>
                  <a:pt x="1016" y="715"/>
                  <a:pt x="1015" y="716"/>
                </a:cubicBezTo>
                <a:lnTo>
                  <a:pt x="979" y="755"/>
                </a:lnTo>
                <a:lnTo>
                  <a:pt x="981" y="749"/>
                </a:lnTo>
                <a:lnTo>
                  <a:pt x="981" y="775"/>
                </a:lnTo>
                <a:cubicBezTo>
                  <a:pt x="981" y="777"/>
                  <a:pt x="981" y="779"/>
                  <a:pt x="980" y="780"/>
                </a:cubicBezTo>
                <a:lnTo>
                  <a:pt x="913" y="870"/>
                </a:lnTo>
                <a:cubicBezTo>
                  <a:pt x="912" y="871"/>
                  <a:pt x="912" y="871"/>
                  <a:pt x="911" y="872"/>
                </a:cubicBezTo>
                <a:lnTo>
                  <a:pt x="845" y="919"/>
                </a:lnTo>
                <a:lnTo>
                  <a:pt x="836" y="906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2" name="Freeform 21">
            <a:extLst>
              <a:ext uri="{FF2B5EF4-FFF2-40B4-BE49-F238E27FC236}">
                <a16:creationId xmlns:a16="http://schemas.microsoft.com/office/drawing/2014/main" id="{91B7E68D-8365-292E-C9EE-D2F60021E1E1}"/>
              </a:ext>
            </a:extLst>
          </xdr:cNvPr>
          <xdr:cNvSpPr>
            <a:spLocks/>
          </xdr:cNvSpPr>
        </xdr:nvSpPr>
        <xdr:spPr bwMode="auto">
          <a:xfrm>
            <a:off x="4652406" y="1905000"/>
            <a:ext cx="273447" cy="169863"/>
          </a:xfrm>
          <a:custGeom>
            <a:avLst/>
            <a:gdLst/>
            <a:ahLst/>
            <a:cxnLst>
              <a:cxn ang="0">
                <a:pos x="37" y="101"/>
              </a:cxn>
              <a:cxn ang="0">
                <a:pos x="15" y="107"/>
              </a:cxn>
              <a:cxn ang="0">
                <a:pos x="4" y="96"/>
              </a:cxn>
              <a:cxn ang="0">
                <a:pos x="6" y="90"/>
              </a:cxn>
              <a:cxn ang="0">
                <a:pos x="0" y="75"/>
              </a:cxn>
              <a:cxn ang="0">
                <a:pos x="11" y="64"/>
              </a:cxn>
              <a:cxn ang="0">
                <a:pos x="3" y="60"/>
              </a:cxn>
              <a:cxn ang="0">
                <a:pos x="4" y="33"/>
              </a:cxn>
              <a:cxn ang="0">
                <a:pos x="13" y="27"/>
              </a:cxn>
              <a:cxn ang="0">
                <a:pos x="13" y="12"/>
              </a:cxn>
              <a:cxn ang="0">
                <a:pos x="28" y="0"/>
              </a:cxn>
              <a:cxn ang="0">
                <a:pos x="84" y="12"/>
              </a:cxn>
              <a:cxn ang="0">
                <a:pos x="110" y="7"/>
              </a:cxn>
              <a:cxn ang="0">
                <a:pos x="159" y="16"/>
              </a:cxn>
              <a:cxn ang="0">
                <a:pos x="140" y="63"/>
              </a:cxn>
              <a:cxn ang="0">
                <a:pos x="125" y="75"/>
              </a:cxn>
              <a:cxn ang="0">
                <a:pos x="127" y="81"/>
              </a:cxn>
              <a:cxn ang="0">
                <a:pos x="120" y="88"/>
              </a:cxn>
              <a:cxn ang="0">
                <a:pos x="101" y="90"/>
              </a:cxn>
              <a:cxn ang="0">
                <a:pos x="93" y="94"/>
              </a:cxn>
              <a:cxn ang="0">
                <a:pos x="86" y="92"/>
              </a:cxn>
              <a:cxn ang="0">
                <a:pos x="67" y="104"/>
              </a:cxn>
              <a:cxn ang="0">
                <a:pos x="45" y="107"/>
              </a:cxn>
              <a:cxn ang="0">
                <a:pos x="37" y="101"/>
              </a:cxn>
            </a:cxnLst>
            <a:rect l="0" t="0" r="r" b="b"/>
            <a:pathLst>
              <a:path w="159" h="107">
                <a:moveTo>
                  <a:pt x="37" y="101"/>
                </a:moveTo>
                <a:lnTo>
                  <a:pt x="15" y="107"/>
                </a:lnTo>
                <a:lnTo>
                  <a:pt x="4" y="96"/>
                </a:lnTo>
                <a:lnTo>
                  <a:pt x="6" y="90"/>
                </a:lnTo>
                <a:lnTo>
                  <a:pt x="0" y="75"/>
                </a:lnTo>
                <a:lnTo>
                  <a:pt x="11" y="64"/>
                </a:lnTo>
                <a:lnTo>
                  <a:pt x="3" y="60"/>
                </a:lnTo>
                <a:lnTo>
                  <a:pt x="4" y="33"/>
                </a:lnTo>
                <a:lnTo>
                  <a:pt x="13" y="27"/>
                </a:lnTo>
                <a:lnTo>
                  <a:pt x="13" y="12"/>
                </a:lnTo>
                <a:lnTo>
                  <a:pt x="28" y="0"/>
                </a:lnTo>
                <a:lnTo>
                  <a:pt x="84" y="12"/>
                </a:lnTo>
                <a:lnTo>
                  <a:pt x="110" y="7"/>
                </a:lnTo>
                <a:lnTo>
                  <a:pt x="159" y="16"/>
                </a:lnTo>
                <a:lnTo>
                  <a:pt x="140" y="63"/>
                </a:lnTo>
                <a:lnTo>
                  <a:pt x="125" y="75"/>
                </a:lnTo>
                <a:lnTo>
                  <a:pt x="127" y="81"/>
                </a:lnTo>
                <a:lnTo>
                  <a:pt x="120" y="88"/>
                </a:lnTo>
                <a:lnTo>
                  <a:pt x="101" y="90"/>
                </a:lnTo>
                <a:lnTo>
                  <a:pt x="93" y="94"/>
                </a:lnTo>
                <a:lnTo>
                  <a:pt x="86" y="92"/>
                </a:lnTo>
                <a:lnTo>
                  <a:pt x="67" y="104"/>
                </a:lnTo>
                <a:lnTo>
                  <a:pt x="45" y="107"/>
                </a:lnTo>
                <a:lnTo>
                  <a:pt x="37" y="101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3" name="Freeform 22">
            <a:extLst>
              <a:ext uri="{FF2B5EF4-FFF2-40B4-BE49-F238E27FC236}">
                <a16:creationId xmlns:a16="http://schemas.microsoft.com/office/drawing/2014/main" id="{996C987A-CEAE-29E5-7614-22C35103249F}"/>
              </a:ext>
            </a:extLst>
          </xdr:cNvPr>
          <xdr:cNvSpPr>
            <a:spLocks/>
          </xdr:cNvSpPr>
        </xdr:nvSpPr>
        <xdr:spPr bwMode="auto">
          <a:xfrm>
            <a:off x="4647247" y="1900238"/>
            <a:ext cx="285485" cy="179388"/>
          </a:xfrm>
          <a:custGeom>
            <a:avLst/>
            <a:gdLst/>
            <a:ahLst/>
            <a:cxnLst>
              <a:cxn ang="0">
                <a:pos x="51" y="304"/>
              </a:cxn>
              <a:cxn ang="0">
                <a:pos x="15" y="272"/>
              </a:cxn>
              <a:cxn ang="0">
                <a:pos x="19" y="247"/>
              </a:cxn>
              <a:cxn ang="0">
                <a:pos x="1" y="212"/>
              </a:cxn>
              <a:cxn ang="0">
                <a:pos x="34" y="175"/>
              </a:cxn>
              <a:cxn ang="0">
                <a:pos x="12" y="176"/>
              </a:cxn>
              <a:cxn ang="0">
                <a:pos x="13" y="96"/>
              </a:cxn>
              <a:cxn ang="0">
                <a:pos x="39" y="72"/>
              </a:cxn>
              <a:cxn ang="0">
                <a:pos x="36" y="39"/>
              </a:cxn>
              <a:cxn ang="0">
                <a:pos x="80" y="2"/>
              </a:cxn>
              <a:cxn ang="0">
                <a:pos x="239" y="31"/>
              </a:cxn>
              <a:cxn ang="0">
                <a:pos x="304" y="18"/>
              </a:cxn>
              <a:cxn ang="0">
                <a:pos x="442" y="41"/>
              </a:cxn>
              <a:cxn ang="0">
                <a:pos x="448" y="52"/>
              </a:cxn>
              <a:cxn ang="0">
                <a:pos x="392" y="183"/>
              </a:cxn>
              <a:cxn ang="0">
                <a:pos x="354" y="207"/>
              </a:cxn>
              <a:cxn ang="0">
                <a:pos x="357" y="232"/>
              </a:cxn>
              <a:cxn ang="0">
                <a:pos x="335" y="252"/>
              </a:cxn>
              <a:cxn ang="0">
                <a:pos x="287" y="256"/>
              </a:cxn>
              <a:cxn ang="0">
                <a:pos x="258" y="269"/>
              </a:cxn>
              <a:cxn ang="0">
                <a:pos x="246" y="263"/>
              </a:cxn>
              <a:cxn ang="0">
                <a:pos x="190" y="297"/>
              </a:cxn>
              <a:cxn ang="0">
                <a:pos x="126" y="303"/>
              </a:cxn>
              <a:cxn ang="0">
                <a:pos x="112" y="273"/>
              </a:cxn>
              <a:cxn ang="0">
                <a:pos x="129" y="289"/>
              </a:cxn>
              <a:cxn ang="0">
                <a:pos x="185" y="282"/>
              </a:cxn>
              <a:cxn ang="0">
                <a:pos x="244" y="249"/>
              </a:cxn>
              <a:cxn ang="0">
                <a:pos x="256" y="254"/>
              </a:cxn>
              <a:cxn ang="0">
                <a:pos x="282" y="241"/>
              </a:cxn>
              <a:cxn ang="0">
                <a:pos x="328" y="238"/>
              </a:cxn>
              <a:cxn ang="0">
                <a:pos x="344" y="229"/>
              </a:cxn>
              <a:cxn ang="0">
                <a:pos x="341" y="203"/>
              </a:cxn>
              <a:cxn ang="0">
                <a:pos x="380" y="173"/>
              </a:cxn>
              <a:cxn ang="0">
                <a:pos x="439" y="56"/>
              </a:cxn>
              <a:cxn ang="0">
                <a:pos x="307" y="34"/>
              </a:cxn>
              <a:cxn ang="0">
                <a:pos x="236" y="46"/>
              </a:cxn>
              <a:cxn ang="0">
                <a:pos x="89" y="15"/>
              </a:cxn>
              <a:cxn ang="0">
                <a:pos x="52" y="39"/>
              </a:cxn>
              <a:cxn ang="0">
                <a:pos x="49" y="85"/>
              </a:cxn>
              <a:cxn ang="0">
                <a:pos x="29" y="97"/>
              </a:cxn>
              <a:cxn ang="0">
                <a:pos x="20" y="162"/>
              </a:cxn>
              <a:cxn ang="0">
                <a:pos x="47" y="180"/>
              </a:cxn>
              <a:cxn ang="0">
                <a:pos x="14" y="215"/>
              </a:cxn>
              <a:cxn ang="0">
                <a:pos x="34" y="246"/>
              </a:cxn>
              <a:cxn ang="0">
                <a:pos x="29" y="269"/>
              </a:cxn>
              <a:cxn ang="0">
                <a:pos x="55" y="291"/>
              </a:cxn>
              <a:cxn ang="0">
                <a:pos x="105" y="271"/>
              </a:cxn>
            </a:cxnLst>
            <a:rect l="0" t="0" r="r" b="b"/>
            <a:pathLst>
              <a:path w="449" h="305">
                <a:moveTo>
                  <a:pt x="110" y="287"/>
                </a:moveTo>
                <a:lnTo>
                  <a:pt x="51" y="304"/>
                </a:lnTo>
                <a:cubicBezTo>
                  <a:pt x="49" y="305"/>
                  <a:pt x="45" y="304"/>
                  <a:pt x="43" y="302"/>
                </a:cubicBezTo>
                <a:lnTo>
                  <a:pt x="15" y="272"/>
                </a:lnTo>
                <a:cubicBezTo>
                  <a:pt x="13" y="270"/>
                  <a:pt x="13" y="267"/>
                  <a:pt x="13" y="264"/>
                </a:cubicBezTo>
                <a:lnTo>
                  <a:pt x="19" y="247"/>
                </a:lnTo>
                <a:lnTo>
                  <a:pt x="19" y="252"/>
                </a:lnTo>
                <a:lnTo>
                  <a:pt x="1" y="212"/>
                </a:lnTo>
                <a:cubicBezTo>
                  <a:pt x="0" y="209"/>
                  <a:pt x="1" y="205"/>
                  <a:pt x="3" y="203"/>
                </a:cubicBezTo>
                <a:lnTo>
                  <a:pt x="34" y="175"/>
                </a:lnTo>
                <a:lnTo>
                  <a:pt x="35" y="188"/>
                </a:lnTo>
                <a:lnTo>
                  <a:pt x="12" y="176"/>
                </a:lnTo>
                <a:cubicBezTo>
                  <a:pt x="9" y="174"/>
                  <a:pt x="8" y="171"/>
                  <a:pt x="8" y="168"/>
                </a:cubicBezTo>
                <a:lnTo>
                  <a:pt x="13" y="96"/>
                </a:lnTo>
                <a:cubicBezTo>
                  <a:pt x="13" y="93"/>
                  <a:pt x="14" y="91"/>
                  <a:pt x="16" y="90"/>
                </a:cubicBezTo>
                <a:lnTo>
                  <a:pt x="39" y="72"/>
                </a:lnTo>
                <a:lnTo>
                  <a:pt x="36" y="79"/>
                </a:lnTo>
                <a:lnTo>
                  <a:pt x="36" y="39"/>
                </a:lnTo>
                <a:cubicBezTo>
                  <a:pt x="36" y="36"/>
                  <a:pt x="37" y="34"/>
                  <a:pt x="39" y="32"/>
                </a:cubicBezTo>
                <a:lnTo>
                  <a:pt x="80" y="2"/>
                </a:lnTo>
                <a:cubicBezTo>
                  <a:pt x="82" y="1"/>
                  <a:pt x="84" y="0"/>
                  <a:pt x="86" y="1"/>
                </a:cubicBezTo>
                <a:lnTo>
                  <a:pt x="239" y="31"/>
                </a:lnTo>
                <a:lnTo>
                  <a:pt x="236" y="31"/>
                </a:lnTo>
                <a:lnTo>
                  <a:pt x="304" y="18"/>
                </a:lnTo>
                <a:cubicBezTo>
                  <a:pt x="305" y="18"/>
                  <a:pt x="306" y="18"/>
                  <a:pt x="307" y="18"/>
                </a:cubicBezTo>
                <a:lnTo>
                  <a:pt x="442" y="41"/>
                </a:lnTo>
                <a:cubicBezTo>
                  <a:pt x="444" y="41"/>
                  <a:pt x="446" y="43"/>
                  <a:pt x="447" y="45"/>
                </a:cubicBezTo>
                <a:cubicBezTo>
                  <a:pt x="449" y="47"/>
                  <a:pt x="449" y="49"/>
                  <a:pt x="448" y="52"/>
                </a:cubicBezTo>
                <a:lnTo>
                  <a:pt x="394" y="179"/>
                </a:lnTo>
                <a:cubicBezTo>
                  <a:pt x="394" y="181"/>
                  <a:pt x="393" y="182"/>
                  <a:pt x="392" y="183"/>
                </a:cubicBezTo>
                <a:lnTo>
                  <a:pt x="351" y="215"/>
                </a:lnTo>
                <a:lnTo>
                  <a:pt x="354" y="207"/>
                </a:lnTo>
                <a:lnTo>
                  <a:pt x="359" y="224"/>
                </a:lnTo>
                <a:cubicBezTo>
                  <a:pt x="360" y="227"/>
                  <a:pt x="359" y="230"/>
                  <a:pt x="357" y="232"/>
                </a:cubicBezTo>
                <a:lnTo>
                  <a:pt x="339" y="250"/>
                </a:lnTo>
                <a:cubicBezTo>
                  <a:pt x="338" y="251"/>
                  <a:pt x="336" y="252"/>
                  <a:pt x="335" y="252"/>
                </a:cubicBezTo>
                <a:lnTo>
                  <a:pt x="284" y="257"/>
                </a:lnTo>
                <a:lnTo>
                  <a:pt x="287" y="256"/>
                </a:lnTo>
                <a:lnTo>
                  <a:pt x="264" y="268"/>
                </a:lnTo>
                <a:cubicBezTo>
                  <a:pt x="262" y="269"/>
                  <a:pt x="260" y="270"/>
                  <a:pt x="258" y="269"/>
                </a:cubicBezTo>
                <a:lnTo>
                  <a:pt x="240" y="264"/>
                </a:lnTo>
                <a:lnTo>
                  <a:pt x="246" y="263"/>
                </a:lnTo>
                <a:lnTo>
                  <a:pt x="193" y="296"/>
                </a:lnTo>
                <a:cubicBezTo>
                  <a:pt x="192" y="296"/>
                  <a:pt x="191" y="297"/>
                  <a:pt x="190" y="297"/>
                </a:cubicBezTo>
                <a:lnTo>
                  <a:pt x="131" y="304"/>
                </a:lnTo>
                <a:cubicBezTo>
                  <a:pt x="129" y="305"/>
                  <a:pt x="127" y="304"/>
                  <a:pt x="126" y="303"/>
                </a:cubicBezTo>
                <a:lnTo>
                  <a:pt x="103" y="285"/>
                </a:lnTo>
                <a:lnTo>
                  <a:pt x="112" y="273"/>
                </a:lnTo>
                <a:lnTo>
                  <a:pt x="135" y="290"/>
                </a:lnTo>
                <a:lnTo>
                  <a:pt x="129" y="289"/>
                </a:lnTo>
                <a:lnTo>
                  <a:pt x="188" y="281"/>
                </a:lnTo>
                <a:lnTo>
                  <a:pt x="185" y="282"/>
                </a:lnTo>
                <a:lnTo>
                  <a:pt x="238" y="250"/>
                </a:lnTo>
                <a:cubicBezTo>
                  <a:pt x="240" y="248"/>
                  <a:pt x="242" y="248"/>
                  <a:pt x="244" y="249"/>
                </a:cubicBezTo>
                <a:lnTo>
                  <a:pt x="262" y="254"/>
                </a:lnTo>
                <a:lnTo>
                  <a:pt x="256" y="254"/>
                </a:lnTo>
                <a:lnTo>
                  <a:pt x="279" y="242"/>
                </a:lnTo>
                <a:cubicBezTo>
                  <a:pt x="280" y="241"/>
                  <a:pt x="281" y="241"/>
                  <a:pt x="282" y="241"/>
                </a:cubicBezTo>
                <a:lnTo>
                  <a:pt x="333" y="236"/>
                </a:lnTo>
                <a:lnTo>
                  <a:pt x="328" y="238"/>
                </a:lnTo>
                <a:lnTo>
                  <a:pt x="346" y="221"/>
                </a:lnTo>
                <a:lnTo>
                  <a:pt x="344" y="229"/>
                </a:lnTo>
                <a:lnTo>
                  <a:pt x="339" y="211"/>
                </a:lnTo>
                <a:cubicBezTo>
                  <a:pt x="338" y="208"/>
                  <a:pt x="339" y="205"/>
                  <a:pt x="341" y="203"/>
                </a:cubicBezTo>
                <a:lnTo>
                  <a:pt x="382" y="170"/>
                </a:lnTo>
                <a:lnTo>
                  <a:pt x="380" y="173"/>
                </a:lnTo>
                <a:lnTo>
                  <a:pt x="433" y="45"/>
                </a:lnTo>
                <a:lnTo>
                  <a:pt x="439" y="56"/>
                </a:lnTo>
                <a:lnTo>
                  <a:pt x="304" y="34"/>
                </a:lnTo>
                <a:lnTo>
                  <a:pt x="307" y="34"/>
                </a:lnTo>
                <a:lnTo>
                  <a:pt x="239" y="46"/>
                </a:lnTo>
                <a:cubicBezTo>
                  <a:pt x="238" y="47"/>
                  <a:pt x="237" y="47"/>
                  <a:pt x="236" y="46"/>
                </a:cubicBezTo>
                <a:lnTo>
                  <a:pt x="83" y="16"/>
                </a:lnTo>
                <a:lnTo>
                  <a:pt x="89" y="15"/>
                </a:lnTo>
                <a:lnTo>
                  <a:pt x="49" y="45"/>
                </a:lnTo>
                <a:lnTo>
                  <a:pt x="52" y="39"/>
                </a:lnTo>
                <a:lnTo>
                  <a:pt x="52" y="79"/>
                </a:lnTo>
                <a:cubicBezTo>
                  <a:pt x="52" y="81"/>
                  <a:pt x="51" y="83"/>
                  <a:pt x="49" y="85"/>
                </a:cubicBezTo>
                <a:lnTo>
                  <a:pt x="26" y="102"/>
                </a:lnTo>
                <a:lnTo>
                  <a:pt x="29" y="97"/>
                </a:lnTo>
                <a:lnTo>
                  <a:pt x="24" y="169"/>
                </a:lnTo>
                <a:lnTo>
                  <a:pt x="20" y="162"/>
                </a:lnTo>
                <a:lnTo>
                  <a:pt x="43" y="174"/>
                </a:lnTo>
                <a:cubicBezTo>
                  <a:pt x="45" y="175"/>
                  <a:pt x="47" y="178"/>
                  <a:pt x="47" y="180"/>
                </a:cubicBezTo>
                <a:cubicBezTo>
                  <a:pt x="47" y="183"/>
                  <a:pt x="46" y="185"/>
                  <a:pt x="44" y="187"/>
                </a:cubicBezTo>
                <a:lnTo>
                  <a:pt x="14" y="215"/>
                </a:lnTo>
                <a:lnTo>
                  <a:pt x="16" y="206"/>
                </a:lnTo>
                <a:lnTo>
                  <a:pt x="34" y="246"/>
                </a:lnTo>
                <a:cubicBezTo>
                  <a:pt x="34" y="247"/>
                  <a:pt x="34" y="249"/>
                  <a:pt x="34" y="251"/>
                </a:cubicBezTo>
                <a:lnTo>
                  <a:pt x="29" y="269"/>
                </a:lnTo>
                <a:lnTo>
                  <a:pt x="27" y="261"/>
                </a:lnTo>
                <a:lnTo>
                  <a:pt x="55" y="291"/>
                </a:lnTo>
                <a:lnTo>
                  <a:pt x="47" y="289"/>
                </a:lnTo>
                <a:lnTo>
                  <a:pt x="105" y="271"/>
                </a:lnTo>
                <a:lnTo>
                  <a:pt x="110" y="287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4" name="Freeform 23">
            <a:extLst>
              <a:ext uri="{FF2B5EF4-FFF2-40B4-BE49-F238E27FC236}">
                <a16:creationId xmlns:a16="http://schemas.microsoft.com/office/drawing/2014/main" id="{3F89A87D-1488-EB25-E371-48A6EC03D5F0}"/>
              </a:ext>
            </a:extLst>
          </xdr:cNvPr>
          <xdr:cNvSpPr>
            <a:spLocks/>
          </xdr:cNvSpPr>
        </xdr:nvSpPr>
        <xdr:spPr bwMode="auto">
          <a:xfrm>
            <a:off x="3961050" y="4637088"/>
            <a:ext cx="751549" cy="647700"/>
          </a:xfrm>
          <a:custGeom>
            <a:avLst/>
            <a:gdLst/>
            <a:ahLst/>
            <a:cxnLst>
              <a:cxn ang="0">
                <a:pos x="437" y="138"/>
              </a:cxn>
              <a:cxn ang="0">
                <a:pos x="428" y="133"/>
              </a:cxn>
              <a:cxn ang="0">
                <a:pos x="416" y="138"/>
              </a:cxn>
              <a:cxn ang="0">
                <a:pos x="411" y="133"/>
              </a:cxn>
              <a:cxn ang="0">
                <a:pos x="423" y="121"/>
              </a:cxn>
              <a:cxn ang="0">
                <a:pos x="424" y="113"/>
              </a:cxn>
              <a:cxn ang="0">
                <a:pos x="437" y="95"/>
              </a:cxn>
              <a:cxn ang="0">
                <a:pos x="436" y="88"/>
              </a:cxn>
              <a:cxn ang="0">
                <a:pos x="401" y="85"/>
              </a:cxn>
              <a:cxn ang="0">
                <a:pos x="380" y="65"/>
              </a:cxn>
              <a:cxn ang="0">
                <a:pos x="350" y="36"/>
              </a:cxn>
              <a:cxn ang="0">
                <a:pos x="315" y="16"/>
              </a:cxn>
              <a:cxn ang="0">
                <a:pos x="303" y="12"/>
              </a:cxn>
              <a:cxn ang="0">
                <a:pos x="224" y="0"/>
              </a:cxn>
              <a:cxn ang="0">
                <a:pos x="208" y="1"/>
              </a:cxn>
              <a:cxn ang="0">
                <a:pos x="175" y="22"/>
              </a:cxn>
              <a:cxn ang="0">
                <a:pos x="157" y="32"/>
              </a:cxn>
              <a:cxn ang="0">
                <a:pos x="109" y="70"/>
              </a:cxn>
              <a:cxn ang="0">
                <a:pos x="103" y="84"/>
              </a:cxn>
              <a:cxn ang="0">
                <a:pos x="92" y="85"/>
              </a:cxn>
              <a:cxn ang="0">
                <a:pos x="52" y="131"/>
              </a:cxn>
              <a:cxn ang="0">
                <a:pos x="50" y="139"/>
              </a:cxn>
              <a:cxn ang="0">
                <a:pos x="16" y="180"/>
              </a:cxn>
              <a:cxn ang="0">
                <a:pos x="0" y="202"/>
              </a:cxn>
              <a:cxn ang="0">
                <a:pos x="20" y="206"/>
              </a:cxn>
              <a:cxn ang="0">
                <a:pos x="32" y="191"/>
              </a:cxn>
              <a:cxn ang="0">
                <a:pos x="55" y="203"/>
              </a:cxn>
              <a:cxn ang="0">
                <a:pos x="66" y="211"/>
              </a:cxn>
              <a:cxn ang="0">
                <a:pos x="87" y="237"/>
              </a:cxn>
              <a:cxn ang="0">
                <a:pos x="87" y="249"/>
              </a:cxn>
              <a:cxn ang="0">
                <a:pos x="94" y="253"/>
              </a:cxn>
              <a:cxn ang="0">
                <a:pos x="109" y="240"/>
              </a:cxn>
              <a:cxn ang="0">
                <a:pos x="112" y="237"/>
              </a:cxn>
              <a:cxn ang="0">
                <a:pos x="141" y="268"/>
              </a:cxn>
              <a:cxn ang="0">
                <a:pos x="165" y="277"/>
              </a:cxn>
              <a:cxn ang="0">
                <a:pos x="181" y="298"/>
              </a:cxn>
              <a:cxn ang="0">
                <a:pos x="205" y="309"/>
              </a:cxn>
              <a:cxn ang="0">
                <a:pos x="228" y="342"/>
              </a:cxn>
              <a:cxn ang="0">
                <a:pos x="239" y="350"/>
              </a:cxn>
              <a:cxn ang="0">
                <a:pos x="235" y="358"/>
              </a:cxn>
              <a:cxn ang="0">
                <a:pos x="225" y="369"/>
              </a:cxn>
              <a:cxn ang="0">
                <a:pos x="222" y="386"/>
              </a:cxn>
              <a:cxn ang="0">
                <a:pos x="229" y="408"/>
              </a:cxn>
              <a:cxn ang="0">
                <a:pos x="238" y="407"/>
              </a:cxn>
              <a:cxn ang="0">
                <a:pos x="271" y="371"/>
              </a:cxn>
              <a:cxn ang="0">
                <a:pos x="286" y="336"/>
              </a:cxn>
              <a:cxn ang="0">
                <a:pos x="309" y="307"/>
              </a:cxn>
              <a:cxn ang="0">
                <a:pos x="345" y="280"/>
              </a:cxn>
              <a:cxn ang="0">
                <a:pos x="389" y="229"/>
              </a:cxn>
              <a:cxn ang="0">
                <a:pos x="414" y="178"/>
              </a:cxn>
              <a:cxn ang="0">
                <a:pos x="437" y="138"/>
              </a:cxn>
            </a:cxnLst>
            <a:rect l="0" t="0" r="r" b="b"/>
            <a:pathLst>
              <a:path w="437" h="408">
                <a:moveTo>
                  <a:pt x="437" y="138"/>
                </a:moveTo>
                <a:lnTo>
                  <a:pt x="428" y="133"/>
                </a:lnTo>
                <a:lnTo>
                  <a:pt x="416" y="138"/>
                </a:lnTo>
                <a:lnTo>
                  <a:pt x="411" y="133"/>
                </a:lnTo>
                <a:lnTo>
                  <a:pt x="423" y="121"/>
                </a:lnTo>
                <a:lnTo>
                  <a:pt x="424" y="113"/>
                </a:lnTo>
                <a:lnTo>
                  <a:pt x="437" y="95"/>
                </a:lnTo>
                <a:lnTo>
                  <a:pt x="436" y="88"/>
                </a:lnTo>
                <a:lnTo>
                  <a:pt x="401" y="85"/>
                </a:lnTo>
                <a:lnTo>
                  <a:pt x="380" y="65"/>
                </a:lnTo>
                <a:lnTo>
                  <a:pt x="350" y="36"/>
                </a:lnTo>
                <a:lnTo>
                  <a:pt x="315" y="16"/>
                </a:lnTo>
                <a:lnTo>
                  <a:pt x="303" y="12"/>
                </a:lnTo>
                <a:lnTo>
                  <a:pt x="224" y="0"/>
                </a:lnTo>
                <a:lnTo>
                  <a:pt x="208" y="1"/>
                </a:lnTo>
                <a:lnTo>
                  <a:pt x="175" y="22"/>
                </a:lnTo>
                <a:lnTo>
                  <a:pt x="157" y="32"/>
                </a:lnTo>
                <a:lnTo>
                  <a:pt x="109" y="70"/>
                </a:lnTo>
                <a:lnTo>
                  <a:pt x="103" y="84"/>
                </a:lnTo>
                <a:lnTo>
                  <a:pt x="92" y="85"/>
                </a:lnTo>
                <a:lnTo>
                  <a:pt x="52" y="131"/>
                </a:lnTo>
                <a:lnTo>
                  <a:pt x="50" y="139"/>
                </a:lnTo>
                <a:lnTo>
                  <a:pt x="16" y="180"/>
                </a:lnTo>
                <a:lnTo>
                  <a:pt x="0" y="202"/>
                </a:lnTo>
                <a:lnTo>
                  <a:pt x="20" y="206"/>
                </a:lnTo>
                <a:lnTo>
                  <a:pt x="32" y="191"/>
                </a:lnTo>
                <a:lnTo>
                  <a:pt x="55" y="203"/>
                </a:lnTo>
                <a:lnTo>
                  <a:pt x="66" y="211"/>
                </a:lnTo>
                <a:lnTo>
                  <a:pt x="87" y="237"/>
                </a:lnTo>
                <a:lnTo>
                  <a:pt x="87" y="249"/>
                </a:lnTo>
                <a:lnTo>
                  <a:pt x="94" y="253"/>
                </a:lnTo>
                <a:lnTo>
                  <a:pt x="109" y="240"/>
                </a:lnTo>
                <a:lnTo>
                  <a:pt x="112" y="237"/>
                </a:lnTo>
                <a:lnTo>
                  <a:pt x="141" y="268"/>
                </a:lnTo>
                <a:lnTo>
                  <a:pt x="165" y="277"/>
                </a:lnTo>
                <a:lnTo>
                  <a:pt x="181" y="298"/>
                </a:lnTo>
                <a:lnTo>
                  <a:pt x="205" y="309"/>
                </a:lnTo>
                <a:lnTo>
                  <a:pt x="228" y="342"/>
                </a:lnTo>
                <a:lnTo>
                  <a:pt x="239" y="350"/>
                </a:lnTo>
                <a:lnTo>
                  <a:pt x="235" y="358"/>
                </a:lnTo>
                <a:lnTo>
                  <a:pt x="225" y="369"/>
                </a:lnTo>
                <a:lnTo>
                  <a:pt x="222" y="386"/>
                </a:lnTo>
                <a:lnTo>
                  <a:pt x="229" y="408"/>
                </a:lnTo>
                <a:lnTo>
                  <a:pt x="238" y="407"/>
                </a:lnTo>
                <a:lnTo>
                  <a:pt x="271" y="371"/>
                </a:lnTo>
                <a:lnTo>
                  <a:pt x="286" y="336"/>
                </a:lnTo>
                <a:lnTo>
                  <a:pt x="309" y="307"/>
                </a:lnTo>
                <a:lnTo>
                  <a:pt x="345" y="280"/>
                </a:lnTo>
                <a:lnTo>
                  <a:pt x="389" y="229"/>
                </a:lnTo>
                <a:lnTo>
                  <a:pt x="414" y="178"/>
                </a:lnTo>
                <a:lnTo>
                  <a:pt x="437" y="138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5" name="Freeform 24">
            <a:extLst>
              <a:ext uri="{FF2B5EF4-FFF2-40B4-BE49-F238E27FC236}">
                <a16:creationId xmlns:a16="http://schemas.microsoft.com/office/drawing/2014/main" id="{288B1599-FC55-6788-7227-22E982729334}"/>
              </a:ext>
            </a:extLst>
          </xdr:cNvPr>
          <xdr:cNvSpPr>
            <a:spLocks/>
          </xdr:cNvSpPr>
        </xdr:nvSpPr>
        <xdr:spPr bwMode="auto">
          <a:xfrm>
            <a:off x="3955891" y="4632325"/>
            <a:ext cx="761868" cy="657225"/>
          </a:xfrm>
          <a:custGeom>
            <a:avLst/>
            <a:gdLst/>
            <a:ahLst/>
            <a:cxnLst>
              <a:cxn ang="0">
                <a:pos x="1138" y="388"/>
              </a:cxn>
              <a:cxn ang="0">
                <a:pos x="1114" y="361"/>
              </a:cxn>
              <a:cxn ang="0">
                <a:pos x="1150" y="308"/>
              </a:cxn>
              <a:cxn ang="0">
                <a:pos x="1189" y="255"/>
              </a:cxn>
              <a:cxn ang="0">
                <a:pos x="951" y="110"/>
              </a:cxn>
              <a:cxn ang="0">
                <a:pos x="827" y="47"/>
              </a:cxn>
              <a:cxn ang="0">
                <a:pos x="573" y="19"/>
              </a:cxn>
              <a:cxn ang="0">
                <a:pos x="439" y="100"/>
              </a:cxn>
              <a:cxn ang="0">
                <a:pos x="290" y="242"/>
              </a:cxn>
              <a:cxn ang="0">
                <a:pos x="158" y="364"/>
              </a:cxn>
              <a:cxn ang="0">
                <a:pos x="15" y="558"/>
              </a:cxn>
              <a:cxn ang="0">
                <a:pos x="89" y="519"/>
              </a:cxn>
              <a:cxn ang="0">
                <a:pos x="191" y="571"/>
              </a:cxn>
              <a:cxn ang="0">
                <a:pos x="253" y="682"/>
              </a:cxn>
              <a:cxn ang="0">
                <a:pos x="297" y="651"/>
              </a:cxn>
              <a:cxn ang="0">
                <a:pos x="396" y="726"/>
              </a:cxn>
              <a:cxn ang="0">
                <a:pos x="506" y="810"/>
              </a:cxn>
              <a:cxn ang="0">
                <a:pos x="633" y="928"/>
              </a:cxn>
              <a:cxn ang="0">
                <a:pos x="652" y="980"/>
              </a:cxn>
              <a:cxn ang="0">
                <a:pos x="619" y="1052"/>
              </a:cxn>
              <a:cxn ang="0">
                <a:pos x="651" y="1100"/>
              </a:cxn>
              <a:cxn ang="0">
                <a:pos x="775" y="915"/>
              </a:cxn>
              <a:cxn ang="0">
                <a:pos x="938" y="758"/>
              </a:cxn>
              <a:cxn ang="0">
                <a:pos x="1123" y="485"/>
              </a:cxn>
              <a:cxn ang="0">
                <a:pos x="1069" y="632"/>
              </a:cxn>
              <a:cxn ang="0">
                <a:pos x="849" y="845"/>
              </a:cxn>
              <a:cxn ang="0">
                <a:pos x="750" y="1015"/>
              </a:cxn>
              <a:cxn ang="0">
                <a:pos x="631" y="1120"/>
              </a:cxn>
              <a:cxn ang="0">
                <a:pos x="611" y="1003"/>
              </a:cxn>
              <a:cxn ang="0">
                <a:pos x="648" y="951"/>
              </a:cxn>
              <a:cxn ang="0">
                <a:pos x="558" y="848"/>
              </a:cxn>
              <a:cxn ang="0">
                <a:pos x="449" y="762"/>
              </a:cxn>
              <a:cxn ang="0">
                <a:pos x="305" y="655"/>
              </a:cxn>
              <a:cxn ang="0">
                <a:pos x="260" y="699"/>
              </a:cxn>
              <a:cxn ang="0">
                <a:pos x="239" y="654"/>
              </a:cxn>
              <a:cxn ang="0">
                <a:pos x="154" y="564"/>
              </a:cxn>
              <a:cxn ang="0">
                <a:pos x="62" y="572"/>
              </a:cxn>
              <a:cxn ang="0">
                <a:pos x="47" y="491"/>
              </a:cxn>
              <a:cxn ang="0">
                <a:pos x="144" y="357"/>
              </a:cxn>
              <a:cxn ang="0">
                <a:pos x="282" y="231"/>
              </a:cxn>
              <a:cxn ang="0">
                <a:pos x="431" y="86"/>
              </a:cxn>
              <a:cxn ang="0">
                <a:pos x="616" y="0"/>
              </a:cxn>
              <a:cxn ang="0">
                <a:pos x="865" y="42"/>
              </a:cxn>
              <a:cxn ang="0">
                <a:pos x="1042" y="178"/>
              </a:cxn>
              <a:cxn ang="0">
                <a:pos x="1197" y="246"/>
              </a:cxn>
              <a:cxn ang="0">
                <a:pos x="1164" y="314"/>
              </a:cxn>
              <a:cxn ang="0">
                <a:pos x="1125" y="361"/>
              </a:cxn>
              <a:cxn ang="0">
                <a:pos x="1170" y="360"/>
              </a:cxn>
            </a:cxnLst>
            <a:rect l="0" t="0" r="r" b="b"/>
            <a:pathLst>
              <a:path w="1201" h="1121">
                <a:moveTo>
                  <a:pt x="1189" y="387"/>
                </a:moveTo>
                <a:lnTo>
                  <a:pt x="1163" y="374"/>
                </a:lnTo>
                <a:lnTo>
                  <a:pt x="1170" y="374"/>
                </a:lnTo>
                <a:lnTo>
                  <a:pt x="1138" y="388"/>
                </a:lnTo>
                <a:cubicBezTo>
                  <a:pt x="1135" y="389"/>
                  <a:pt x="1131" y="388"/>
                  <a:pt x="1129" y="386"/>
                </a:cubicBezTo>
                <a:lnTo>
                  <a:pt x="1114" y="373"/>
                </a:lnTo>
                <a:cubicBezTo>
                  <a:pt x="1113" y="371"/>
                  <a:pt x="1112" y="369"/>
                  <a:pt x="1112" y="367"/>
                </a:cubicBezTo>
                <a:cubicBezTo>
                  <a:pt x="1112" y="365"/>
                  <a:pt x="1112" y="362"/>
                  <a:pt x="1114" y="361"/>
                </a:cubicBezTo>
                <a:lnTo>
                  <a:pt x="1147" y="329"/>
                </a:lnTo>
                <a:lnTo>
                  <a:pt x="1145" y="333"/>
                </a:lnTo>
                <a:lnTo>
                  <a:pt x="1148" y="312"/>
                </a:lnTo>
                <a:cubicBezTo>
                  <a:pt x="1148" y="311"/>
                  <a:pt x="1149" y="309"/>
                  <a:pt x="1150" y="308"/>
                </a:cubicBezTo>
                <a:lnTo>
                  <a:pt x="1186" y="260"/>
                </a:lnTo>
                <a:lnTo>
                  <a:pt x="1185" y="267"/>
                </a:lnTo>
                <a:lnTo>
                  <a:pt x="1181" y="248"/>
                </a:lnTo>
                <a:lnTo>
                  <a:pt x="1189" y="255"/>
                </a:lnTo>
                <a:lnTo>
                  <a:pt x="1093" y="245"/>
                </a:lnTo>
                <a:cubicBezTo>
                  <a:pt x="1091" y="245"/>
                  <a:pt x="1090" y="244"/>
                  <a:pt x="1088" y="243"/>
                </a:cubicBezTo>
                <a:lnTo>
                  <a:pt x="1031" y="189"/>
                </a:lnTo>
                <a:lnTo>
                  <a:pt x="951" y="110"/>
                </a:lnTo>
                <a:lnTo>
                  <a:pt x="952" y="111"/>
                </a:lnTo>
                <a:lnTo>
                  <a:pt x="858" y="57"/>
                </a:lnTo>
                <a:lnTo>
                  <a:pt x="860" y="57"/>
                </a:lnTo>
                <a:lnTo>
                  <a:pt x="827" y="47"/>
                </a:lnTo>
                <a:lnTo>
                  <a:pt x="828" y="47"/>
                </a:lnTo>
                <a:lnTo>
                  <a:pt x="615" y="16"/>
                </a:lnTo>
                <a:lnTo>
                  <a:pt x="616" y="16"/>
                </a:lnTo>
                <a:lnTo>
                  <a:pt x="573" y="19"/>
                </a:lnTo>
                <a:lnTo>
                  <a:pt x="577" y="18"/>
                </a:lnTo>
                <a:lnTo>
                  <a:pt x="488" y="75"/>
                </a:lnTo>
                <a:lnTo>
                  <a:pt x="438" y="101"/>
                </a:lnTo>
                <a:lnTo>
                  <a:pt x="439" y="100"/>
                </a:lnTo>
                <a:lnTo>
                  <a:pt x="308" y="204"/>
                </a:lnTo>
                <a:lnTo>
                  <a:pt x="310" y="201"/>
                </a:lnTo>
                <a:lnTo>
                  <a:pt x="296" y="237"/>
                </a:lnTo>
                <a:cubicBezTo>
                  <a:pt x="295" y="240"/>
                  <a:pt x="293" y="241"/>
                  <a:pt x="290" y="242"/>
                </a:cubicBezTo>
                <a:lnTo>
                  <a:pt x="260" y="245"/>
                </a:lnTo>
                <a:lnTo>
                  <a:pt x="265" y="242"/>
                </a:lnTo>
                <a:lnTo>
                  <a:pt x="156" y="367"/>
                </a:lnTo>
                <a:lnTo>
                  <a:pt x="158" y="364"/>
                </a:lnTo>
                <a:lnTo>
                  <a:pt x="152" y="387"/>
                </a:lnTo>
                <a:cubicBezTo>
                  <a:pt x="151" y="388"/>
                  <a:pt x="151" y="389"/>
                  <a:pt x="150" y="390"/>
                </a:cubicBezTo>
                <a:lnTo>
                  <a:pt x="60" y="501"/>
                </a:lnTo>
                <a:lnTo>
                  <a:pt x="15" y="558"/>
                </a:lnTo>
                <a:lnTo>
                  <a:pt x="10" y="545"/>
                </a:lnTo>
                <a:lnTo>
                  <a:pt x="65" y="556"/>
                </a:lnTo>
                <a:lnTo>
                  <a:pt x="57" y="559"/>
                </a:lnTo>
                <a:lnTo>
                  <a:pt x="89" y="519"/>
                </a:lnTo>
                <a:cubicBezTo>
                  <a:pt x="91" y="516"/>
                  <a:pt x="95" y="515"/>
                  <a:pt x="99" y="517"/>
                </a:cubicBezTo>
                <a:lnTo>
                  <a:pt x="161" y="550"/>
                </a:lnTo>
                <a:cubicBezTo>
                  <a:pt x="162" y="550"/>
                  <a:pt x="162" y="550"/>
                  <a:pt x="162" y="550"/>
                </a:cubicBezTo>
                <a:lnTo>
                  <a:pt x="191" y="571"/>
                </a:lnTo>
                <a:cubicBezTo>
                  <a:pt x="192" y="571"/>
                  <a:pt x="192" y="572"/>
                  <a:pt x="193" y="572"/>
                </a:cubicBezTo>
                <a:lnTo>
                  <a:pt x="251" y="644"/>
                </a:lnTo>
                <a:cubicBezTo>
                  <a:pt x="253" y="646"/>
                  <a:pt x="253" y="647"/>
                  <a:pt x="253" y="649"/>
                </a:cubicBezTo>
                <a:lnTo>
                  <a:pt x="253" y="682"/>
                </a:lnTo>
                <a:lnTo>
                  <a:pt x="249" y="675"/>
                </a:lnTo>
                <a:lnTo>
                  <a:pt x="268" y="685"/>
                </a:lnTo>
                <a:lnTo>
                  <a:pt x="258" y="687"/>
                </a:lnTo>
                <a:lnTo>
                  <a:pt x="297" y="651"/>
                </a:lnTo>
                <a:lnTo>
                  <a:pt x="305" y="644"/>
                </a:lnTo>
                <a:cubicBezTo>
                  <a:pt x="306" y="642"/>
                  <a:pt x="308" y="641"/>
                  <a:pt x="311" y="641"/>
                </a:cubicBezTo>
                <a:cubicBezTo>
                  <a:pt x="313" y="641"/>
                  <a:pt x="315" y="642"/>
                  <a:pt x="316" y="644"/>
                </a:cubicBezTo>
                <a:lnTo>
                  <a:pt x="396" y="726"/>
                </a:lnTo>
                <a:lnTo>
                  <a:pt x="394" y="724"/>
                </a:lnTo>
                <a:lnTo>
                  <a:pt x="459" y="750"/>
                </a:lnTo>
                <a:cubicBezTo>
                  <a:pt x="460" y="750"/>
                  <a:pt x="461" y="751"/>
                  <a:pt x="462" y="752"/>
                </a:cubicBezTo>
                <a:lnTo>
                  <a:pt x="506" y="810"/>
                </a:lnTo>
                <a:lnTo>
                  <a:pt x="503" y="808"/>
                </a:lnTo>
                <a:lnTo>
                  <a:pt x="567" y="836"/>
                </a:lnTo>
                <a:cubicBezTo>
                  <a:pt x="569" y="837"/>
                  <a:pt x="570" y="838"/>
                  <a:pt x="571" y="839"/>
                </a:cubicBezTo>
                <a:lnTo>
                  <a:pt x="633" y="928"/>
                </a:lnTo>
                <a:lnTo>
                  <a:pt x="631" y="927"/>
                </a:lnTo>
                <a:lnTo>
                  <a:pt x="660" y="948"/>
                </a:lnTo>
                <a:cubicBezTo>
                  <a:pt x="663" y="950"/>
                  <a:pt x="664" y="954"/>
                  <a:pt x="662" y="958"/>
                </a:cubicBezTo>
                <a:lnTo>
                  <a:pt x="652" y="980"/>
                </a:lnTo>
                <a:cubicBezTo>
                  <a:pt x="651" y="980"/>
                  <a:pt x="651" y="981"/>
                  <a:pt x="650" y="982"/>
                </a:cubicBezTo>
                <a:lnTo>
                  <a:pt x="625" y="1010"/>
                </a:lnTo>
                <a:lnTo>
                  <a:pt x="627" y="1006"/>
                </a:lnTo>
                <a:lnTo>
                  <a:pt x="619" y="1052"/>
                </a:lnTo>
                <a:lnTo>
                  <a:pt x="619" y="1049"/>
                </a:lnTo>
                <a:lnTo>
                  <a:pt x="637" y="1110"/>
                </a:lnTo>
                <a:lnTo>
                  <a:pt x="628" y="1105"/>
                </a:lnTo>
                <a:lnTo>
                  <a:pt x="651" y="1100"/>
                </a:lnTo>
                <a:lnTo>
                  <a:pt x="647" y="1102"/>
                </a:lnTo>
                <a:lnTo>
                  <a:pt x="737" y="1007"/>
                </a:lnTo>
                <a:lnTo>
                  <a:pt x="736" y="1009"/>
                </a:lnTo>
                <a:lnTo>
                  <a:pt x="775" y="915"/>
                </a:lnTo>
                <a:cubicBezTo>
                  <a:pt x="775" y="914"/>
                  <a:pt x="775" y="914"/>
                  <a:pt x="776" y="913"/>
                </a:cubicBezTo>
                <a:lnTo>
                  <a:pt x="838" y="834"/>
                </a:lnTo>
                <a:cubicBezTo>
                  <a:pt x="838" y="833"/>
                  <a:pt x="839" y="833"/>
                  <a:pt x="840" y="833"/>
                </a:cubicBezTo>
                <a:lnTo>
                  <a:pt x="938" y="758"/>
                </a:lnTo>
                <a:lnTo>
                  <a:pt x="937" y="759"/>
                </a:lnTo>
                <a:lnTo>
                  <a:pt x="1056" y="623"/>
                </a:lnTo>
                <a:lnTo>
                  <a:pt x="1055" y="625"/>
                </a:lnTo>
                <a:lnTo>
                  <a:pt x="1123" y="485"/>
                </a:lnTo>
                <a:lnTo>
                  <a:pt x="1186" y="376"/>
                </a:lnTo>
                <a:lnTo>
                  <a:pt x="1199" y="384"/>
                </a:lnTo>
                <a:lnTo>
                  <a:pt x="1137" y="491"/>
                </a:lnTo>
                <a:lnTo>
                  <a:pt x="1069" y="632"/>
                </a:lnTo>
                <a:cubicBezTo>
                  <a:pt x="1069" y="633"/>
                  <a:pt x="1068" y="633"/>
                  <a:pt x="1068" y="634"/>
                </a:cubicBezTo>
                <a:lnTo>
                  <a:pt x="949" y="770"/>
                </a:lnTo>
                <a:cubicBezTo>
                  <a:pt x="948" y="770"/>
                  <a:pt x="948" y="771"/>
                  <a:pt x="947" y="771"/>
                </a:cubicBezTo>
                <a:lnTo>
                  <a:pt x="849" y="845"/>
                </a:lnTo>
                <a:lnTo>
                  <a:pt x="851" y="844"/>
                </a:lnTo>
                <a:lnTo>
                  <a:pt x="788" y="923"/>
                </a:lnTo>
                <a:lnTo>
                  <a:pt x="790" y="921"/>
                </a:lnTo>
                <a:lnTo>
                  <a:pt x="750" y="1015"/>
                </a:lnTo>
                <a:cubicBezTo>
                  <a:pt x="750" y="1016"/>
                  <a:pt x="750" y="1017"/>
                  <a:pt x="749" y="1018"/>
                </a:cubicBezTo>
                <a:lnTo>
                  <a:pt x="658" y="1113"/>
                </a:lnTo>
                <a:cubicBezTo>
                  <a:pt x="657" y="1115"/>
                  <a:pt x="656" y="1115"/>
                  <a:pt x="654" y="1116"/>
                </a:cubicBezTo>
                <a:lnTo>
                  <a:pt x="631" y="1120"/>
                </a:lnTo>
                <a:cubicBezTo>
                  <a:pt x="627" y="1121"/>
                  <a:pt x="623" y="1119"/>
                  <a:pt x="622" y="1115"/>
                </a:cubicBezTo>
                <a:lnTo>
                  <a:pt x="604" y="1053"/>
                </a:lnTo>
                <a:cubicBezTo>
                  <a:pt x="603" y="1052"/>
                  <a:pt x="603" y="1051"/>
                  <a:pt x="604" y="1050"/>
                </a:cubicBezTo>
                <a:lnTo>
                  <a:pt x="611" y="1003"/>
                </a:lnTo>
                <a:cubicBezTo>
                  <a:pt x="611" y="1002"/>
                  <a:pt x="612" y="1001"/>
                  <a:pt x="613" y="999"/>
                </a:cubicBezTo>
                <a:lnTo>
                  <a:pt x="638" y="971"/>
                </a:lnTo>
                <a:lnTo>
                  <a:pt x="637" y="973"/>
                </a:lnTo>
                <a:lnTo>
                  <a:pt x="648" y="951"/>
                </a:lnTo>
                <a:lnTo>
                  <a:pt x="650" y="961"/>
                </a:lnTo>
                <a:lnTo>
                  <a:pt x="622" y="939"/>
                </a:lnTo>
                <a:cubicBezTo>
                  <a:pt x="621" y="939"/>
                  <a:pt x="620" y="938"/>
                  <a:pt x="620" y="938"/>
                </a:cubicBezTo>
                <a:lnTo>
                  <a:pt x="558" y="848"/>
                </a:lnTo>
                <a:lnTo>
                  <a:pt x="561" y="851"/>
                </a:lnTo>
                <a:lnTo>
                  <a:pt x="496" y="822"/>
                </a:lnTo>
                <a:cubicBezTo>
                  <a:pt x="495" y="822"/>
                  <a:pt x="494" y="821"/>
                  <a:pt x="493" y="820"/>
                </a:cubicBezTo>
                <a:lnTo>
                  <a:pt x="449" y="762"/>
                </a:lnTo>
                <a:lnTo>
                  <a:pt x="453" y="764"/>
                </a:lnTo>
                <a:lnTo>
                  <a:pt x="388" y="739"/>
                </a:lnTo>
                <a:cubicBezTo>
                  <a:pt x="387" y="739"/>
                  <a:pt x="386" y="738"/>
                  <a:pt x="385" y="737"/>
                </a:cubicBezTo>
                <a:lnTo>
                  <a:pt x="305" y="655"/>
                </a:lnTo>
                <a:lnTo>
                  <a:pt x="316" y="655"/>
                </a:lnTo>
                <a:lnTo>
                  <a:pt x="308" y="663"/>
                </a:lnTo>
                <a:lnTo>
                  <a:pt x="269" y="698"/>
                </a:lnTo>
                <a:cubicBezTo>
                  <a:pt x="267" y="701"/>
                  <a:pt x="263" y="701"/>
                  <a:pt x="260" y="699"/>
                </a:cubicBezTo>
                <a:lnTo>
                  <a:pt x="241" y="689"/>
                </a:lnTo>
                <a:cubicBezTo>
                  <a:pt x="239" y="688"/>
                  <a:pt x="237" y="685"/>
                  <a:pt x="237" y="682"/>
                </a:cubicBezTo>
                <a:lnTo>
                  <a:pt x="237" y="649"/>
                </a:lnTo>
                <a:lnTo>
                  <a:pt x="239" y="654"/>
                </a:lnTo>
                <a:lnTo>
                  <a:pt x="180" y="583"/>
                </a:lnTo>
                <a:lnTo>
                  <a:pt x="182" y="584"/>
                </a:lnTo>
                <a:lnTo>
                  <a:pt x="153" y="563"/>
                </a:lnTo>
                <a:lnTo>
                  <a:pt x="154" y="564"/>
                </a:lnTo>
                <a:lnTo>
                  <a:pt x="91" y="531"/>
                </a:lnTo>
                <a:lnTo>
                  <a:pt x="101" y="529"/>
                </a:lnTo>
                <a:lnTo>
                  <a:pt x="70" y="569"/>
                </a:lnTo>
                <a:cubicBezTo>
                  <a:pt x="68" y="571"/>
                  <a:pt x="65" y="572"/>
                  <a:pt x="62" y="572"/>
                </a:cubicBezTo>
                <a:lnTo>
                  <a:pt x="7" y="561"/>
                </a:lnTo>
                <a:cubicBezTo>
                  <a:pt x="4" y="560"/>
                  <a:pt x="2" y="558"/>
                  <a:pt x="1" y="556"/>
                </a:cubicBezTo>
                <a:cubicBezTo>
                  <a:pt x="0" y="553"/>
                  <a:pt x="0" y="550"/>
                  <a:pt x="2" y="548"/>
                </a:cubicBezTo>
                <a:lnTo>
                  <a:pt x="47" y="491"/>
                </a:lnTo>
                <a:lnTo>
                  <a:pt x="138" y="380"/>
                </a:lnTo>
                <a:lnTo>
                  <a:pt x="136" y="383"/>
                </a:lnTo>
                <a:lnTo>
                  <a:pt x="142" y="360"/>
                </a:lnTo>
                <a:cubicBezTo>
                  <a:pt x="143" y="359"/>
                  <a:pt x="143" y="358"/>
                  <a:pt x="144" y="357"/>
                </a:cubicBezTo>
                <a:lnTo>
                  <a:pt x="253" y="232"/>
                </a:lnTo>
                <a:cubicBezTo>
                  <a:pt x="254" y="230"/>
                  <a:pt x="256" y="229"/>
                  <a:pt x="258" y="229"/>
                </a:cubicBezTo>
                <a:lnTo>
                  <a:pt x="288" y="226"/>
                </a:lnTo>
                <a:lnTo>
                  <a:pt x="282" y="231"/>
                </a:lnTo>
                <a:lnTo>
                  <a:pt x="295" y="195"/>
                </a:lnTo>
                <a:cubicBezTo>
                  <a:pt x="296" y="194"/>
                  <a:pt x="297" y="193"/>
                  <a:pt x="298" y="192"/>
                </a:cubicBezTo>
                <a:lnTo>
                  <a:pt x="429" y="87"/>
                </a:lnTo>
                <a:cubicBezTo>
                  <a:pt x="430" y="87"/>
                  <a:pt x="430" y="87"/>
                  <a:pt x="431" y="86"/>
                </a:cubicBezTo>
                <a:lnTo>
                  <a:pt x="480" y="61"/>
                </a:lnTo>
                <a:lnTo>
                  <a:pt x="568" y="4"/>
                </a:lnTo>
                <a:cubicBezTo>
                  <a:pt x="569" y="4"/>
                  <a:pt x="570" y="3"/>
                  <a:pt x="572" y="3"/>
                </a:cubicBezTo>
                <a:lnTo>
                  <a:pt x="616" y="0"/>
                </a:lnTo>
                <a:cubicBezTo>
                  <a:pt x="616" y="0"/>
                  <a:pt x="617" y="0"/>
                  <a:pt x="617" y="1"/>
                </a:cubicBezTo>
                <a:lnTo>
                  <a:pt x="830" y="32"/>
                </a:lnTo>
                <a:cubicBezTo>
                  <a:pt x="831" y="32"/>
                  <a:pt x="831" y="32"/>
                  <a:pt x="831" y="32"/>
                </a:cubicBezTo>
                <a:lnTo>
                  <a:pt x="865" y="42"/>
                </a:lnTo>
                <a:cubicBezTo>
                  <a:pt x="865" y="42"/>
                  <a:pt x="866" y="43"/>
                  <a:pt x="866" y="43"/>
                </a:cubicBezTo>
                <a:lnTo>
                  <a:pt x="960" y="97"/>
                </a:lnTo>
                <a:cubicBezTo>
                  <a:pt x="961" y="97"/>
                  <a:pt x="962" y="98"/>
                  <a:pt x="962" y="98"/>
                </a:cubicBezTo>
                <a:lnTo>
                  <a:pt x="1042" y="178"/>
                </a:lnTo>
                <a:lnTo>
                  <a:pt x="1099" y="231"/>
                </a:lnTo>
                <a:lnTo>
                  <a:pt x="1095" y="229"/>
                </a:lnTo>
                <a:lnTo>
                  <a:pt x="1190" y="239"/>
                </a:lnTo>
                <a:cubicBezTo>
                  <a:pt x="1194" y="240"/>
                  <a:pt x="1197" y="242"/>
                  <a:pt x="1197" y="246"/>
                </a:cubicBezTo>
                <a:lnTo>
                  <a:pt x="1200" y="264"/>
                </a:lnTo>
                <a:cubicBezTo>
                  <a:pt x="1201" y="266"/>
                  <a:pt x="1200" y="268"/>
                  <a:pt x="1199" y="270"/>
                </a:cubicBezTo>
                <a:lnTo>
                  <a:pt x="1162" y="318"/>
                </a:lnTo>
                <a:lnTo>
                  <a:pt x="1164" y="314"/>
                </a:lnTo>
                <a:lnTo>
                  <a:pt x="1161" y="335"/>
                </a:lnTo>
                <a:cubicBezTo>
                  <a:pt x="1161" y="337"/>
                  <a:pt x="1160" y="339"/>
                  <a:pt x="1158" y="340"/>
                </a:cubicBezTo>
                <a:lnTo>
                  <a:pt x="1125" y="372"/>
                </a:lnTo>
                <a:lnTo>
                  <a:pt x="1125" y="361"/>
                </a:lnTo>
                <a:lnTo>
                  <a:pt x="1140" y="374"/>
                </a:lnTo>
                <a:lnTo>
                  <a:pt x="1131" y="373"/>
                </a:lnTo>
                <a:lnTo>
                  <a:pt x="1163" y="359"/>
                </a:lnTo>
                <a:cubicBezTo>
                  <a:pt x="1165" y="358"/>
                  <a:pt x="1168" y="358"/>
                  <a:pt x="1170" y="360"/>
                </a:cubicBezTo>
                <a:lnTo>
                  <a:pt x="1196" y="373"/>
                </a:lnTo>
                <a:lnTo>
                  <a:pt x="1189" y="387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6" name="Freeform 27">
            <a:extLst>
              <a:ext uri="{FF2B5EF4-FFF2-40B4-BE49-F238E27FC236}">
                <a16:creationId xmlns:a16="http://schemas.microsoft.com/office/drawing/2014/main" id="{A8E265DB-7486-0B53-640C-A45C819480DB}"/>
              </a:ext>
            </a:extLst>
          </xdr:cNvPr>
          <xdr:cNvSpPr>
            <a:spLocks/>
          </xdr:cNvSpPr>
        </xdr:nvSpPr>
        <xdr:spPr bwMode="auto">
          <a:xfrm>
            <a:off x="4244816" y="4176713"/>
            <a:ext cx="641482" cy="414338"/>
          </a:xfrm>
          <a:custGeom>
            <a:avLst/>
            <a:gdLst/>
            <a:ahLst/>
            <a:cxnLst>
              <a:cxn ang="0">
                <a:pos x="342" y="225"/>
              </a:cxn>
              <a:cxn ang="0">
                <a:pos x="323" y="221"/>
              </a:cxn>
              <a:cxn ang="0">
                <a:pos x="286" y="233"/>
              </a:cxn>
              <a:cxn ang="0">
                <a:pos x="274" y="225"/>
              </a:cxn>
              <a:cxn ang="0">
                <a:pos x="258" y="220"/>
              </a:cxn>
              <a:cxn ang="0">
                <a:pos x="240" y="224"/>
              </a:cxn>
              <a:cxn ang="0">
                <a:pos x="227" y="221"/>
              </a:cxn>
              <a:cxn ang="0">
                <a:pos x="214" y="235"/>
              </a:cxn>
              <a:cxn ang="0">
                <a:pos x="191" y="237"/>
              </a:cxn>
              <a:cxn ang="0">
                <a:pos x="186" y="245"/>
              </a:cxn>
              <a:cxn ang="0">
                <a:pos x="186" y="255"/>
              </a:cxn>
              <a:cxn ang="0">
                <a:pos x="176" y="261"/>
              </a:cxn>
              <a:cxn ang="0">
                <a:pos x="139" y="251"/>
              </a:cxn>
              <a:cxn ang="0">
                <a:pos x="113" y="242"/>
              </a:cxn>
              <a:cxn ang="0">
                <a:pos x="73" y="237"/>
              </a:cxn>
              <a:cxn ang="0">
                <a:pos x="50" y="235"/>
              </a:cxn>
              <a:cxn ang="0">
                <a:pos x="39" y="206"/>
              </a:cxn>
              <a:cxn ang="0">
                <a:pos x="27" y="199"/>
              </a:cxn>
              <a:cxn ang="0">
                <a:pos x="7" y="200"/>
              </a:cxn>
              <a:cxn ang="0">
                <a:pos x="0" y="196"/>
              </a:cxn>
              <a:cxn ang="0">
                <a:pos x="8" y="156"/>
              </a:cxn>
              <a:cxn ang="0">
                <a:pos x="16" y="128"/>
              </a:cxn>
              <a:cxn ang="0">
                <a:pos x="15" y="120"/>
              </a:cxn>
              <a:cxn ang="0">
                <a:pos x="15" y="100"/>
              </a:cxn>
              <a:cxn ang="0">
                <a:pos x="27" y="92"/>
              </a:cxn>
              <a:cxn ang="0">
                <a:pos x="35" y="61"/>
              </a:cxn>
              <a:cxn ang="0">
                <a:pos x="51" y="45"/>
              </a:cxn>
              <a:cxn ang="0">
                <a:pos x="54" y="29"/>
              </a:cxn>
              <a:cxn ang="0">
                <a:pos x="95" y="0"/>
              </a:cxn>
              <a:cxn ang="0">
                <a:pos x="107" y="9"/>
              </a:cxn>
              <a:cxn ang="0">
                <a:pos x="138" y="10"/>
              </a:cxn>
              <a:cxn ang="0">
                <a:pos x="159" y="10"/>
              </a:cxn>
              <a:cxn ang="0">
                <a:pos x="193" y="11"/>
              </a:cxn>
              <a:cxn ang="0">
                <a:pos x="233" y="30"/>
              </a:cxn>
              <a:cxn ang="0">
                <a:pos x="263" y="30"/>
              </a:cxn>
              <a:cxn ang="0">
                <a:pos x="287" y="56"/>
              </a:cxn>
              <a:cxn ang="0">
                <a:pos x="291" y="92"/>
              </a:cxn>
              <a:cxn ang="0">
                <a:pos x="308" y="120"/>
              </a:cxn>
              <a:cxn ang="0">
                <a:pos x="303" y="128"/>
              </a:cxn>
              <a:cxn ang="0">
                <a:pos x="308" y="138"/>
              </a:cxn>
              <a:cxn ang="0">
                <a:pos x="343" y="140"/>
              </a:cxn>
              <a:cxn ang="0">
                <a:pos x="346" y="164"/>
              </a:cxn>
              <a:cxn ang="0">
                <a:pos x="358" y="157"/>
              </a:cxn>
              <a:cxn ang="0">
                <a:pos x="367" y="166"/>
              </a:cxn>
              <a:cxn ang="0">
                <a:pos x="367" y="169"/>
              </a:cxn>
              <a:cxn ang="0">
                <a:pos x="373" y="174"/>
              </a:cxn>
              <a:cxn ang="0">
                <a:pos x="365" y="185"/>
              </a:cxn>
              <a:cxn ang="0">
                <a:pos x="348" y="186"/>
              </a:cxn>
              <a:cxn ang="0">
                <a:pos x="338" y="190"/>
              </a:cxn>
              <a:cxn ang="0">
                <a:pos x="335" y="193"/>
              </a:cxn>
              <a:cxn ang="0">
                <a:pos x="348" y="203"/>
              </a:cxn>
              <a:cxn ang="0">
                <a:pos x="342" y="225"/>
              </a:cxn>
              <a:cxn ang="0">
                <a:pos x="342" y="225"/>
              </a:cxn>
            </a:cxnLst>
            <a:rect l="0" t="0" r="r" b="b"/>
            <a:pathLst>
              <a:path w="373" h="261">
                <a:moveTo>
                  <a:pt x="342" y="225"/>
                </a:moveTo>
                <a:lnTo>
                  <a:pt x="323" y="221"/>
                </a:lnTo>
                <a:lnTo>
                  <a:pt x="286" y="233"/>
                </a:lnTo>
                <a:lnTo>
                  <a:pt x="274" y="225"/>
                </a:lnTo>
                <a:lnTo>
                  <a:pt x="258" y="220"/>
                </a:lnTo>
                <a:lnTo>
                  <a:pt x="240" y="224"/>
                </a:lnTo>
                <a:lnTo>
                  <a:pt x="227" y="221"/>
                </a:lnTo>
                <a:lnTo>
                  <a:pt x="214" y="235"/>
                </a:lnTo>
                <a:lnTo>
                  <a:pt x="191" y="237"/>
                </a:lnTo>
                <a:lnTo>
                  <a:pt x="186" y="245"/>
                </a:lnTo>
                <a:lnTo>
                  <a:pt x="186" y="255"/>
                </a:lnTo>
                <a:lnTo>
                  <a:pt x="176" y="261"/>
                </a:lnTo>
                <a:lnTo>
                  <a:pt x="139" y="251"/>
                </a:lnTo>
                <a:lnTo>
                  <a:pt x="113" y="242"/>
                </a:lnTo>
                <a:lnTo>
                  <a:pt x="73" y="237"/>
                </a:lnTo>
                <a:lnTo>
                  <a:pt x="50" y="235"/>
                </a:lnTo>
                <a:lnTo>
                  <a:pt x="39" y="206"/>
                </a:lnTo>
                <a:lnTo>
                  <a:pt x="27" y="199"/>
                </a:lnTo>
                <a:lnTo>
                  <a:pt x="7" y="200"/>
                </a:lnTo>
                <a:lnTo>
                  <a:pt x="0" y="196"/>
                </a:lnTo>
                <a:lnTo>
                  <a:pt x="8" y="156"/>
                </a:lnTo>
                <a:lnTo>
                  <a:pt x="16" y="128"/>
                </a:lnTo>
                <a:lnTo>
                  <a:pt x="15" y="120"/>
                </a:lnTo>
                <a:lnTo>
                  <a:pt x="15" y="100"/>
                </a:lnTo>
                <a:lnTo>
                  <a:pt x="27" y="92"/>
                </a:lnTo>
                <a:lnTo>
                  <a:pt x="35" y="61"/>
                </a:lnTo>
                <a:lnTo>
                  <a:pt x="51" y="45"/>
                </a:lnTo>
                <a:lnTo>
                  <a:pt x="54" y="29"/>
                </a:lnTo>
                <a:lnTo>
                  <a:pt x="95" y="0"/>
                </a:lnTo>
                <a:lnTo>
                  <a:pt x="107" y="9"/>
                </a:lnTo>
                <a:lnTo>
                  <a:pt x="138" y="10"/>
                </a:lnTo>
                <a:lnTo>
                  <a:pt x="159" y="10"/>
                </a:lnTo>
                <a:lnTo>
                  <a:pt x="193" y="11"/>
                </a:lnTo>
                <a:lnTo>
                  <a:pt x="233" y="30"/>
                </a:lnTo>
                <a:lnTo>
                  <a:pt x="263" y="30"/>
                </a:lnTo>
                <a:lnTo>
                  <a:pt x="287" y="56"/>
                </a:lnTo>
                <a:lnTo>
                  <a:pt x="291" y="92"/>
                </a:lnTo>
                <a:lnTo>
                  <a:pt x="308" y="120"/>
                </a:lnTo>
                <a:lnTo>
                  <a:pt x="303" y="128"/>
                </a:lnTo>
                <a:lnTo>
                  <a:pt x="308" y="138"/>
                </a:lnTo>
                <a:lnTo>
                  <a:pt x="343" y="140"/>
                </a:lnTo>
                <a:lnTo>
                  <a:pt x="346" y="164"/>
                </a:lnTo>
                <a:lnTo>
                  <a:pt x="358" y="157"/>
                </a:lnTo>
                <a:lnTo>
                  <a:pt x="367" y="166"/>
                </a:lnTo>
                <a:lnTo>
                  <a:pt x="367" y="169"/>
                </a:lnTo>
                <a:lnTo>
                  <a:pt x="373" y="174"/>
                </a:lnTo>
                <a:lnTo>
                  <a:pt x="365" y="185"/>
                </a:lnTo>
                <a:lnTo>
                  <a:pt x="348" y="186"/>
                </a:lnTo>
                <a:lnTo>
                  <a:pt x="338" y="190"/>
                </a:lnTo>
                <a:lnTo>
                  <a:pt x="335" y="193"/>
                </a:lnTo>
                <a:lnTo>
                  <a:pt x="348" y="203"/>
                </a:lnTo>
                <a:lnTo>
                  <a:pt x="342" y="225"/>
                </a:lnTo>
                <a:lnTo>
                  <a:pt x="342" y="225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7" name="Freeform 28">
            <a:extLst>
              <a:ext uri="{FF2B5EF4-FFF2-40B4-BE49-F238E27FC236}">
                <a16:creationId xmlns:a16="http://schemas.microsoft.com/office/drawing/2014/main" id="{AB595875-3B70-26E7-1ED1-639AF1EC2CB3}"/>
              </a:ext>
            </a:extLst>
          </xdr:cNvPr>
          <xdr:cNvSpPr>
            <a:spLocks/>
          </xdr:cNvSpPr>
        </xdr:nvSpPr>
        <xdr:spPr bwMode="auto">
          <a:xfrm>
            <a:off x="4239656" y="4171950"/>
            <a:ext cx="651801" cy="423863"/>
          </a:xfrm>
          <a:custGeom>
            <a:avLst/>
            <a:gdLst/>
            <a:ahLst/>
            <a:cxnLst>
              <a:cxn ang="0">
                <a:pos x="784" y="645"/>
              </a:cxn>
              <a:cxn ang="0">
                <a:pos x="702" y="609"/>
              </a:cxn>
              <a:cxn ang="0">
                <a:pos x="621" y="614"/>
              </a:cxn>
              <a:cxn ang="0">
                <a:pos x="525" y="657"/>
              </a:cxn>
              <a:cxn ang="0">
                <a:pos x="519" y="698"/>
              </a:cxn>
              <a:cxn ang="0">
                <a:pos x="382" y="695"/>
              </a:cxn>
              <a:cxn ang="0">
                <a:pos x="144" y="652"/>
              </a:cxn>
              <a:cxn ang="0">
                <a:pos x="77" y="553"/>
              </a:cxn>
              <a:cxn ang="0">
                <a:pos x="4" y="545"/>
              </a:cxn>
              <a:cxn ang="0">
                <a:pos x="44" y="356"/>
              </a:cxn>
              <a:cxn ang="0">
                <a:pos x="43" y="270"/>
              </a:cxn>
              <a:cxn ang="0">
                <a:pos x="96" y="166"/>
              </a:cxn>
              <a:cxn ang="0">
                <a:pos x="148" y="79"/>
              </a:cxn>
              <a:cxn ang="0">
                <a:pos x="298" y="22"/>
              </a:cxn>
              <a:cxn ang="0">
                <a:pos x="533" y="29"/>
              </a:cxn>
              <a:cxn ang="0">
                <a:pos x="726" y="84"/>
              </a:cxn>
              <a:cxn ang="0">
                <a:pos x="802" y="251"/>
              </a:cxn>
              <a:cxn ang="0">
                <a:pos x="835" y="350"/>
              </a:cxn>
              <a:cxn ang="0">
                <a:pos x="945" y="386"/>
              </a:cxn>
              <a:cxn ang="0">
                <a:pos x="981" y="427"/>
              </a:cxn>
              <a:cxn ang="0">
                <a:pos x="1007" y="459"/>
              </a:cxn>
              <a:cxn ang="0">
                <a:pos x="994" y="515"/>
              </a:cxn>
              <a:cxn ang="0">
                <a:pos x="927" y="527"/>
              </a:cxn>
              <a:cxn ang="0">
                <a:pos x="958" y="558"/>
              </a:cxn>
              <a:cxn ang="0">
                <a:pos x="933" y="623"/>
              </a:cxn>
              <a:cxn ang="0">
                <a:pos x="942" y="554"/>
              </a:cxn>
              <a:cxn ang="0">
                <a:pos x="908" y="522"/>
              </a:cxn>
              <a:cxn ang="0">
                <a:pos x="950" y="502"/>
              </a:cxn>
              <a:cxn ang="0">
                <a:pos x="1011" y="484"/>
              </a:cxn>
              <a:cxn ang="0">
                <a:pos x="996" y="463"/>
              </a:cxn>
              <a:cxn ang="0">
                <a:pos x="941" y="457"/>
              </a:cxn>
              <a:cxn ang="0">
                <a:pos x="841" y="387"/>
              </a:cxn>
              <a:cxn ang="0">
                <a:pos x="835" y="327"/>
              </a:cxn>
              <a:cxn ang="0">
                <a:pos x="777" y="160"/>
              </a:cxn>
              <a:cxn ang="0">
                <a:pos x="637" y="97"/>
              </a:cxn>
              <a:cxn ang="0">
                <a:pos x="439" y="41"/>
              </a:cxn>
              <a:cxn ang="0">
                <a:pos x="260" y="15"/>
              </a:cxn>
              <a:cxn ang="0">
                <a:pos x="153" y="130"/>
              </a:cxn>
              <a:cxn ang="0">
                <a:pos x="89" y="257"/>
              </a:cxn>
              <a:cxn ang="0">
                <a:pos x="56" y="331"/>
              </a:cxn>
              <a:cxn ang="0">
                <a:pos x="37" y="431"/>
              </a:cxn>
              <a:cxn ang="0">
                <a:pos x="26" y="541"/>
              </a:cxn>
              <a:cxn ang="0">
                <a:pos x="121" y="561"/>
              </a:cxn>
              <a:cxn ang="0">
                <a:pos x="314" y="654"/>
              </a:cxn>
              <a:cxn ang="0">
                <a:pos x="481" y="705"/>
              </a:cxn>
              <a:cxn ang="0">
                <a:pos x="504" y="665"/>
              </a:cxn>
              <a:cxn ang="0">
                <a:pos x="581" y="636"/>
              </a:cxn>
              <a:cxn ang="0">
                <a:pos x="656" y="606"/>
              </a:cxn>
              <a:cxn ang="0">
                <a:pos x="753" y="610"/>
              </a:cxn>
              <a:cxn ang="0">
                <a:pos x="884" y="598"/>
              </a:cxn>
            </a:cxnLst>
            <a:rect l="0" t="0" r="r" b="b"/>
            <a:pathLst>
              <a:path w="1025" h="721">
                <a:moveTo>
                  <a:pt x="931" y="623"/>
                </a:moveTo>
                <a:lnTo>
                  <a:pt x="881" y="614"/>
                </a:lnTo>
                <a:lnTo>
                  <a:pt x="885" y="614"/>
                </a:lnTo>
                <a:lnTo>
                  <a:pt x="784" y="645"/>
                </a:lnTo>
                <a:cubicBezTo>
                  <a:pt x="782" y="646"/>
                  <a:pt x="779" y="645"/>
                  <a:pt x="777" y="644"/>
                </a:cubicBezTo>
                <a:lnTo>
                  <a:pt x="744" y="623"/>
                </a:lnTo>
                <a:lnTo>
                  <a:pt x="746" y="624"/>
                </a:lnTo>
                <a:lnTo>
                  <a:pt x="702" y="609"/>
                </a:lnTo>
                <a:lnTo>
                  <a:pt x="707" y="609"/>
                </a:lnTo>
                <a:lnTo>
                  <a:pt x="660" y="621"/>
                </a:lnTo>
                <a:cubicBezTo>
                  <a:pt x="659" y="622"/>
                  <a:pt x="658" y="622"/>
                  <a:pt x="657" y="622"/>
                </a:cubicBezTo>
                <a:lnTo>
                  <a:pt x="621" y="614"/>
                </a:lnTo>
                <a:lnTo>
                  <a:pt x="628" y="612"/>
                </a:lnTo>
                <a:lnTo>
                  <a:pt x="592" y="647"/>
                </a:lnTo>
                <a:cubicBezTo>
                  <a:pt x="591" y="649"/>
                  <a:pt x="589" y="649"/>
                  <a:pt x="587" y="650"/>
                </a:cubicBezTo>
                <a:lnTo>
                  <a:pt x="525" y="657"/>
                </a:lnTo>
                <a:lnTo>
                  <a:pt x="531" y="653"/>
                </a:lnTo>
                <a:lnTo>
                  <a:pt x="518" y="674"/>
                </a:lnTo>
                <a:lnTo>
                  <a:pt x="519" y="670"/>
                </a:lnTo>
                <a:lnTo>
                  <a:pt x="519" y="698"/>
                </a:lnTo>
                <a:cubicBezTo>
                  <a:pt x="519" y="701"/>
                  <a:pt x="518" y="703"/>
                  <a:pt x="515" y="705"/>
                </a:cubicBezTo>
                <a:lnTo>
                  <a:pt x="489" y="719"/>
                </a:lnTo>
                <a:cubicBezTo>
                  <a:pt x="487" y="720"/>
                  <a:pt x="485" y="721"/>
                  <a:pt x="483" y="720"/>
                </a:cubicBezTo>
                <a:lnTo>
                  <a:pt x="382" y="695"/>
                </a:lnTo>
                <a:lnTo>
                  <a:pt x="310" y="670"/>
                </a:lnTo>
                <a:lnTo>
                  <a:pt x="312" y="670"/>
                </a:lnTo>
                <a:lnTo>
                  <a:pt x="204" y="657"/>
                </a:lnTo>
                <a:lnTo>
                  <a:pt x="144" y="652"/>
                </a:lnTo>
                <a:cubicBezTo>
                  <a:pt x="141" y="652"/>
                  <a:pt x="138" y="650"/>
                  <a:pt x="137" y="647"/>
                </a:cubicBezTo>
                <a:lnTo>
                  <a:pt x="106" y="566"/>
                </a:lnTo>
                <a:lnTo>
                  <a:pt x="110" y="571"/>
                </a:lnTo>
                <a:lnTo>
                  <a:pt x="77" y="553"/>
                </a:lnTo>
                <a:lnTo>
                  <a:pt x="81" y="554"/>
                </a:lnTo>
                <a:lnTo>
                  <a:pt x="27" y="557"/>
                </a:lnTo>
                <a:cubicBezTo>
                  <a:pt x="25" y="557"/>
                  <a:pt x="24" y="557"/>
                  <a:pt x="22" y="556"/>
                </a:cubicBezTo>
                <a:lnTo>
                  <a:pt x="4" y="545"/>
                </a:lnTo>
                <a:cubicBezTo>
                  <a:pt x="1" y="543"/>
                  <a:pt x="0" y="540"/>
                  <a:pt x="1" y="537"/>
                </a:cubicBezTo>
                <a:lnTo>
                  <a:pt x="22" y="428"/>
                </a:lnTo>
                <a:lnTo>
                  <a:pt x="45" y="352"/>
                </a:lnTo>
                <a:lnTo>
                  <a:pt x="44" y="356"/>
                </a:lnTo>
                <a:lnTo>
                  <a:pt x="40" y="332"/>
                </a:lnTo>
                <a:cubicBezTo>
                  <a:pt x="40" y="332"/>
                  <a:pt x="40" y="331"/>
                  <a:pt x="40" y="331"/>
                </a:cubicBezTo>
                <a:lnTo>
                  <a:pt x="40" y="277"/>
                </a:lnTo>
                <a:cubicBezTo>
                  <a:pt x="40" y="274"/>
                  <a:pt x="41" y="272"/>
                  <a:pt x="43" y="270"/>
                </a:cubicBezTo>
                <a:lnTo>
                  <a:pt x="77" y="249"/>
                </a:lnTo>
                <a:lnTo>
                  <a:pt x="73" y="254"/>
                </a:lnTo>
                <a:lnTo>
                  <a:pt x="94" y="169"/>
                </a:lnTo>
                <a:cubicBezTo>
                  <a:pt x="94" y="168"/>
                  <a:pt x="95" y="167"/>
                  <a:pt x="96" y="166"/>
                </a:cubicBezTo>
                <a:lnTo>
                  <a:pt x="139" y="123"/>
                </a:lnTo>
                <a:lnTo>
                  <a:pt x="137" y="127"/>
                </a:lnTo>
                <a:lnTo>
                  <a:pt x="145" y="84"/>
                </a:lnTo>
                <a:cubicBezTo>
                  <a:pt x="145" y="82"/>
                  <a:pt x="146" y="80"/>
                  <a:pt x="148" y="79"/>
                </a:cubicBezTo>
                <a:lnTo>
                  <a:pt x="260" y="2"/>
                </a:lnTo>
                <a:cubicBezTo>
                  <a:pt x="262" y="0"/>
                  <a:pt x="266" y="0"/>
                  <a:pt x="269" y="2"/>
                </a:cubicBezTo>
                <a:lnTo>
                  <a:pt x="302" y="23"/>
                </a:lnTo>
                <a:lnTo>
                  <a:pt x="298" y="22"/>
                </a:lnTo>
                <a:lnTo>
                  <a:pt x="380" y="25"/>
                </a:lnTo>
                <a:lnTo>
                  <a:pt x="439" y="25"/>
                </a:lnTo>
                <a:lnTo>
                  <a:pt x="529" y="28"/>
                </a:lnTo>
                <a:cubicBezTo>
                  <a:pt x="530" y="28"/>
                  <a:pt x="532" y="28"/>
                  <a:pt x="533" y="29"/>
                </a:cubicBezTo>
                <a:lnTo>
                  <a:pt x="641" y="82"/>
                </a:lnTo>
                <a:lnTo>
                  <a:pt x="637" y="81"/>
                </a:lnTo>
                <a:lnTo>
                  <a:pt x="720" y="81"/>
                </a:lnTo>
                <a:cubicBezTo>
                  <a:pt x="722" y="81"/>
                  <a:pt x="724" y="82"/>
                  <a:pt x="726" y="84"/>
                </a:cubicBezTo>
                <a:lnTo>
                  <a:pt x="791" y="154"/>
                </a:lnTo>
                <a:cubicBezTo>
                  <a:pt x="792" y="155"/>
                  <a:pt x="793" y="157"/>
                  <a:pt x="793" y="158"/>
                </a:cubicBezTo>
                <a:lnTo>
                  <a:pt x="803" y="255"/>
                </a:lnTo>
                <a:lnTo>
                  <a:pt x="802" y="251"/>
                </a:lnTo>
                <a:lnTo>
                  <a:pt x="849" y="326"/>
                </a:lnTo>
                <a:cubicBezTo>
                  <a:pt x="850" y="329"/>
                  <a:pt x="850" y="332"/>
                  <a:pt x="849" y="335"/>
                </a:cubicBezTo>
                <a:lnTo>
                  <a:pt x="835" y="358"/>
                </a:lnTo>
                <a:lnTo>
                  <a:pt x="835" y="350"/>
                </a:lnTo>
                <a:lnTo>
                  <a:pt x="849" y="375"/>
                </a:lnTo>
                <a:lnTo>
                  <a:pt x="843" y="371"/>
                </a:lnTo>
                <a:lnTo>
                  <a:pt x="937" y="378"/>
                </a:lnTo>
                <a:cubicBezTo>
                  <a:pt x="941" y="379"/>
                  <a:pt x="944" y="382"/>
                  <a:pt x="945" y="386"/>
                </a:cubicBezTo>
                <a:lnTo>
                  <a:pt x="952" y="449"/>
                </a:lnTo>
                <a:lnTo>
                  <a:pt x="940" y="443"/>
                </a:lnTo>
                <a:lnTo>
                  <a:pt x="972" y="425"/>
                </a:lnTo>
                <a:cubicBezTo>
                  <a:pt x="975" y="424"/>
                  <a:pt x="979" y="424"/>
                  <a:pt x="981" y="427"/>
                </a:cubicBezTo>
                <a:lnTo>
                  <a:pt x="1007" y="451"/>
                </a:lnTo>
                <a:cubicBezTo>
                  <a:pt x="1009" y="453"/>
                  <a:pt x="1010" y="455"/>
                  <a:pt x="1010" y="457"/>
                </a:cubicBezTo>
                <a:lnTo>
                  <a:pt x="1010" y="465"/>
                </a:lnTo>
                <a:lnTo>
                  <a:pt x="1007" y="459"/>
                </a:lnTo>
                <a:lnTo>
                  <a:pt x="1022" y="472"/>
                </a:lnTo>
                <a:cubicBezTo>
                  <a:pt x="1025" y="475"/>
                  <a:pt x="1025" y="479"/>
                  <a:pt x="1023" y="483"/>
                </a:cubicBezTo>
                <a:lnTo>
                  <a:pt x="1000" y="512"/>
                </a:lnTo>
                <a:cubicBezTo>
                  <a:pt x="998" y="514"/>
                  <a:pt x="996" y="515"/>
                  <a:pt x="994" y="515"/>
                </a:cubicBezTo>
                <a:lnTo>
                  <a:pt x="951" y="518"/>
                </a:lnTo>
                <a:lnTo>
                  <a:pt x="953" y="518"/>
                </a:lnTo>
                <a:lnTo>
                  <a:pt x="925" y="528"/>
                </a:lnTo>
                <a:lnTo>
                  <a:pt x="927" y="527"/>
                </a:lnTo>
                <a:lnTo>
                  <a:pt x="919" y="534"/>
                </a:lnTo>
                <a:lnTo>
                  <a:pt x="919" y="522"/>
                </a:lnTo>
                <a:lnTo>
                  <a:pt x="955" y="550"/>
                </a:lnTo>
                <a:cubicBezTo>
                  <a:pt x="958" y="552"/>
                  <a:pt x="959" y="555"/>
                  <a:pt x="958" y="558"/>
                </a:cubicBezTo>
                <a:lnTo>
                  <a:pt x="940" y="617"/>
                </a:lnTo>
                <a:lnTo>
                  <a:pt x="932" y="607"/>
                </a:lnTo>
                <a:lnTo>
                  <a:pt x="933" y="607"/>
                </a:lnTo>
                <a:lnTo>
                  <a:pt x="933" y="623"/>
                </a:lnTo>
                <a:lnTo>
                  <a:pt x="932" y="623"/>
                </a:lnTo>
                <a:cubicBezTo>
                  <a:pt x="930" y="623"/>
                  <a:pt x="928" y="622"/>
                  <a:pt x="926" y="620"/>
                </a:cubicBezTo>
                <a:cubicBezTo>
                  <a:pt x="925" y="618"/>
                  <a:pt x="924" y="615"/>
                  <a:pt x="925" y="613"/>
                </a:cubicBezTo>
                <a:lnTo>
                  <a:pt x="942" y="554"/>
                </a:lnTo>
                <a:lnTo>
                  <a:pt x="945" y="562"/>
                </a:lnTo>
                <a:lnTo>
                  <a:pt x="909" y="534"/>
                </a:lnTo>
                <a:cubicBezTo>
                  <a:pt x="907" y="533"/>
                  <a:pt x="906" y="531"/>
                  <a:pt x="906" y="528"/>
                </a:cubicBezTo>
                <a:cubicBezTo>
                  <a:pt x="906" y="526"/>
                  <a:pt x="907" y="524"/>
                  <a:pt x="908" y="522"/>
                </a:cubicBezTo>
                <a:lnTo>
                  <a:pt x="916" y="515"/>
                </a:lnTo>
                <a:cubicBezTo>
                  <a:pt x="917" y="514"/>
                  <a:pt x="918" y="514"/>
                  <a:pt x="919" y="513"/>
                </a:cubicBezTo>
                <a:lnTo>
                  <a:pt x="947" y="503"/>
                </a:lnTo>
                <a:cubicBezTo>
                  <a:pt x="948" y="503"/>
                  <a:pt x="949" y="502"/>
                  <a:pt x="950" y="502"/>
                </a:cubicBezTo>
                <a:lnTo>
                  <a:pt x="993" y="499"/>
                </a:lnTo>
                <a:lnTo>
                  <a:pt x="987" y="502"/>
                </a:lnTo>
                <a:lnTo>
                  <a:pt x="1010" y="473"/>
                </a:lnTo>
                <a:lnTo>
                  <a:pt x="1011" y="484"/>
                </a:lnTo>
                <a:lnTo>
                  <a:pt x="996" y="471"/>
                </a:lnTo>
                <a:cubicBezTo>
                  <a:pt x="995" y="469"/>
                  <a:pt x="994" y="467"/>
                  <a:pt x="994" y="465"/>
                </a:cubicBezTo>
                <a:lnTo>
                  <a:pt x="994" y="457"/>
                </a:lnTo>
                <a:lnTo>
                  <a:pt x="996" y="463"/>
                </a:lnTo>
                <a:lnTo>
                  <a:pt x="970" y="438"/>
                </a:lnTo>
                <a:lnTo>
                  <a:pt x="979" y="440"/>
                </a:lnTo>
                <a:lnTo>
                  <a:pt x="948" y="457"/>
                </a:lnTo>
                <a:cubicBezTo>
                  <a:pt x="946" y="458"/>
                  <a:pt x="943" y="458"/>
                  <a:pt x="941" y="457"/>
                </a:cubicBezTo>
                <a:cubicBezTo>
                  <a:pt x="938" y="456"/>
                  <a:pt x="937" y="453"/>
                  <a:pt x="936" y="451"/>
                </a:cubicBezTo>
                <a:lnTo>
                  <a:pt x="929" y="387"/>
                </a:lnTo>
                <a:lnTo>
                  <a:pt x="936" y="394"/>
                </a:lnTo>
                <a:lnTo>
                  <a:pt x="841" y="387"/>
                </a:lnTo>
                <a:cubicBezTo>
                  <a:pt x="839" y="387"/>
                  <a:pt x="836" y="385"/>
                  <a:pt x="835" y="383"/>
                </a:cubicBezTo>
                <a:lnTo>
                  <a:pt x="821" y="358"/>
                </a:lnTo>
                <a:cubicBezTo>
                  <a:pt x="820" y="356"/>
                  <a:pt x="820" y="353"/>
                  <a:pt x="821" y="350"/>
                </a:cubicBezTo>
                <a:lnTo>
                  <a:pt x="835" y="327"/>
                </a:lnTo>
                <a:lnTo>
                  <a:pt x="835" y="335"/>
                </a:lnTo>
                <a:lnTo>
                  <a:pt x="788" y="260"/>
                </a:lnTo>
                <a:cubicBezTo>
                  <a:pt x="788" y="259"/>
                  <a:pt x="787" y="258"/>
                  <a:pt x="787" y="256"/>
                </a:cubicBezTo>
                <a:lnTo>
                  <a:pt x="777" y="160"/>
                </a:lnTo>
                <a:lnTo>
                  <a:pt x="779" y="165"/>
                </a:lnTo>
                <a:lnTo>
                  <a:pt x="714" y="94"/>
                </a:lnTo>
                <a:lnTo>
                  <a:pt x="720" y="97"/>
                </a:lnTo>
                <a:lnTo>
                  <a:pt x="637" y="97"/>
                </a:lnTo>
                <a:cubicBezTo>
                  <a:pt x="636" y="97"/>
                  <a:pt x="635" y="97"/>
                  <a:pt x="634" y="96"/>
                </a:cubicBezTo>
                <a:lnTo>
                  <a:pt x="526" y="43"/>
                </a:lnTo>
                <a:lnTo>
                  <a:pt x="529" y="44"/>
                </a:lnTo>
                <a:lnTo>
                  <a:pt x="439" y="41"/>
                </a:lnTo>
                <a:lnTo>
                  <a:pt x="380" y="41"/>
                </a:lnTo>
                <a:lnTo>
                  <a:pt x="297" y="38"/>
                </a:lnTo>
                <a:cubicBezTo>
                  <a:pt x="296" y="38"/>
                  <a:pt x="294" y="37"/>
                  <a:pt x="293" y="37"/>
                </a:cubicBezTo>
                <a:lnTo>
                  <a:pt x="260" y="15"/>
                </a:lnTo>
                <a:lnTo>
                  <a:pt x="269" y="15"/>
                </a:lnTo>
                <a:lnTo>
                  <a:pt x="157" y="92"/>
                </a:lnTo>
                <a:lnTo>
                  <a:pt x="161" y="87"/>
                </a:lnTo>
                <a:lnTo>
                  <a:pt x="153" y="130"/>
                </a:lnTo>
                <a:cubicBezTo>
                  <a:pt x="153" y="131"/>
                  <a:pt x="152" y="133"/>
                  <a:pt x="151" y="134"/>
                </a:cubicBezTo>
                <a:lnTo>
                  <a:pt x="107" y="177"/>
                </a:lnTo>
                <a:lnTo>
                  <a:pt x="109" y="173"/>
                </a:lnTo>
                <a:lnTo>
                  <a:pt x="89" y="257"/>
                </a:lnTo>
                <a:cubicBezTo>
                  <a:pt x="88" y="259"/>
                  <a:pt x="87" y="261"/>
                  <a:pt x="85" y="262"/>
                </a:cubicBezTo>
                <a:lnTo>
                  <a:pt x="52" y="284"/>
                </a:lnTo>
                <a:lnTo>
                  <a:pt x="56" y="277"/>
                </a:lnTo>
                <a:lnTo>
                  <a:pt x="56" y="331"/>
                </a:lnTo>
                <a:lnTo>
                  <a:pt x="56" y="329"/>
                </a:lnTo>
                <a:lnTo>
                  <a:pt x="60" y="353"/>
                </a:lnTo>
                <a:cubicBezTo>
                  <a:pt x="60" y="354"/>
                  <a:pt x="60" y="355"/>
                  <a:pt x="60" y="357"/>
                </a:cubicBezTo>
                <a:lnTo>
                  <a:pt x="37" y="431"/>
                </a:lnTo>
                <a:lnTo>
                  <a:pt x="16" y="540"/>
                </a:lnTo>
                <a:lnTo>
                  <a:pt x="13" y="531"/>
                </a:lnTo>
                <a:lnTo>
                  <a:pt x="31" y="542"/>
                </a:lnTo>
                <a:lnTo>
                  <a:pt x="26" y="541"/>
                </a:lnTo>
                <a:lnTo>
                  <a:pt x="81" y="538"/>
                </a:lnTo>
                <a:cubicBezTo>
                  <a:pt x="82" y="538"/>
                  <a:pt x="83" y="538"/>
                  <a:pt x="85" y="539"/>
                </a:cubicBezTo>
                <a:lnTo>
                  <a:pt x="118" y="556"/>
                </a:lnTo>
                <a:cubicBezTo>
                  <a:pt x="119" y="557"/>
                  <a:pt x="121" y="559"/>
                  <a:pt x="121" y="561"/>
                </a:cubicBezTo>
                <a:lnTo>
                  <a:pt x="152" y="642"/>
                </a:lnTo>
                <a:lnTo>
                  <a:pt x="145" y="636"/>
                </a:lnTo>
                <a:lnTo>
                  <a:pt x="206" y="641"/>
                </a:lnTo>
                <a:lnTo>
                  <a:pt x="314" y="654"/>
                </a:lnTo>
                <a:cubicBezTo>
                  <a:pt x="314" y="654"/>
                  <a:pt x="315" y="655"/>
                  <a:pt x="315" y="655"/>
                </a:cubicBezTo>
                <a:lnTo>
                  <a:pt x="386" y="679"/>
                </a:lnTo>
                <a:lnTo>
                  <a:pt x="487" y="705"/>
                </a:lnTo>
                <a:lnTo>
                  <a:pt x="481" y="705"/>
                </a:lnTo>
                <a:lnTo>
                  <a:pt x="507" y="691"/>
                </a:lnTo>
                <a:lnTo>
                  <a:pt x="503" y="698"/>
                </a:lnTo>
                <a:lnTo>
                  <a:pt x="503" y="670"/>
                </a:lnTo>
                <a:cubicBezTo>
                  <a:pt x="503" y="668"/>
                  <a:pt x="504" y="667"/>
                  <a:pt x="504" y="665"/>
                </a:cubicBezTo>
                <a:lnTo>
                  <a:pt x="518" y="645"/>
                </a:lnTo>
                <a:cubicBezTo>
                  <a:pt x="519" y="643"/>
                  <a:pt x="521" y="641"/>
                  <a:pt x="524" y="641"/>
                </a:cubicBezTo>
                <a:lnTo>
                  <a:pt x="585" y="634"/>
                </a:lnTo>
                <a:lnTo>
                  <a:pt x="581" y="636"/>
                </a:lnTo>
                <a:lnTo>
                  <a:pt x="617" y="600"/>
                </a:lnTo>
                <a:cubicBezTo>
                  <a:pt x="618" y="599"/>
                  <a:pt x="621" y="598"/>
                  <a:pt x="624" y="598"/>
                </a:cubicBezTo>
                <a:lnTo>
                  <a:pt x="660" y="606"/>
                </a:lnTo>
                <a:lnTo>
                  <a:pt x="656" y="606"/>
                </a:lnTo>
                <a:lnTo>
                  <a:pt x="703" y="594"/>
                </a:lnTo>
                <a:cubicBezTo>
                  <a:pt x="705" y="594"/>
                  <a:pt x="706" y="594"/>
                  <a:pt x="708" y="594"/>
                </a:cubicBezTo>
                <a:lnTo>
                  <a:pt x="751" y="609"/>
                </a:lnTo>
                <a:cubicBezTo>
                  <a:pt x="752" y="609"/>
                  <a:pt x="752" y="609"/>
                  <a:pt x="753" y="610"/>
                </a:cubicBezTo>
                <a:lnTo>
                  <a:pt x="786" y="630"/>
                </a:lnTo>
                <a:lnTo>
                  <a:pt x="779" y="630"/>
                </a:lnTo>
                <a:lnTo>
                  <a:pt x="880" y="599"/>
                </a:lnTo>
                <a:cubicBezTo>
                  <a:pt x="881" y="598"/>
                  <a:pt x="883" y="598"/>
                  <a:pt x="884" y="598"/>
                </a:cubicBezTo>
                <a:lnTo>
                  <a:pt x="934" y="607"/>
                </a:lnTo>
                <a:lnTo>
                  <a:pt x="931" y="623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8" name="Freeform 31">
            <a:extLst>
              <a:ext uri="{FF2B5EF4-FFF2-40B4-BE49-F238E27FC236}">
                <a16:creationId xmlns:a16="http://schemas.microsoft.com/office/drawing/2014/main" id="{50EA761A-6DEF-A8F7-1BBA-0D0657A9B761}"/>
              </a:ext>
            </a:extLst>
          </xdr:cNvPr>
          <xdr:cNvSpPr>
            <a:spLocks/>
          </xdr:cNvSpPr>
        </xdr:nvSpPr>
        <xdr:spPr bwMode="auto">
          <a:xfrm>
            <a:off x="4408196" y="3905250"/>
            <a:ext cx="883973" cy="544513"/>
          </a:xfrm>
          <a:custGeom>
            <a:avLst/>
            <a:gdLst/>
            <a:ahLst/>
            <a:cxnLst>
              <a:cxn ang="0">
                <a:pos x="273" y="338"/>
              </a:cxn>
              <a:cxn ang="0">
                <a:pos x="263" y="326"/>
              </a:cxn>
              <a:cxn ang="0">
                <a:pos x="249" y="309"/>
              </a:cxn>
              <a:cxn ang="0">
                <a:pos x="209" y="297"/>
              </a:cxn>
              <a:cxn ang="0">
                <a:pos x="196" y="260"/>
              </a:cxn>
              <a:cxn ang="0">
                <a:pos x="169" y="197"/>
              </a:cxn>
              <a:cxn ang="0">
                <a:pos x="98" y="177"/>
              </a:cxn>
              <a:cxn ang="0">
                <a:pos x="43" y="176"/>
              </a:cxn>
              <a:cxn ang="0">
                <a:pos x="0" y="167"/>
              </a:cxn>
              <a:cxn ang="0">
                <a:pos x="50" y="117"/>
              </a:cxn>
              <a:cxn ang="0">
                <a:pos x="63" y="93"/>
              </a:cxn>
              <a:cxn ang="0">
                <a:pos x="92" y="37"/>
              </a:cxn>
              <a:cxn ang="0">
                <a:pos x="117" y="14"/>
              </a:cxn>
              <a:cxn ang="0">
                <a:pos x="172" y="10"/>
              </a:cxn>
              <a:cxn ang="0">
                <a:pos x="217" y="17"/>
              </a:cxn>
              <a:cxn ang="0">
                <a:pos x="239" y="32"/>
              </a:cxn>
              <a:cxn ang="0">
                <a:pos x="289" y="27"/>
              </a:cxn>
              <a:cxn ang="0">
                <a:pos x="332" y="23"/>
              </a:cxn>
              <a:cxn ang="0">
                <a:pos x="336" y="42"/>
              </a:cxn>
              <a:cxn ang="0">
                <a:pos x="338" y="70"/>
              </a:cxn>
              <a:cxn ang="0">
                <a:pos x="359" y="107"/>
              </a:cxn>
              <a:cxn ang="0">
                <a:pos x="377" y="119"/>
              </a:cxn>
              <a:cxn ang="0">
                <a:pos x="372" y="166"/>
              </a:cxn>
              <a:cxn ang="0">
                <a:pos x="385" y="191"/>
              </a:cxn>
              <a:cxn ang="0">
                <a:pos x="418" y="196"/>
              </a:cxn>
              <a:cxn ang="0">
                <a:pos x="460" y="180"/>
              </a:cxn>
              <a:cxn ang="0">
                <a:pos x="490" y="185"/>
              </a:cxn>
              <a:cxn ang="0">
                <a:pos x="514" y="188"/>
              </a:cxn>
              <a:cxn ang="0">
                <a:pos x="476" y="208"/>
              </a:cxn>
              <a:cxn ang="0">
                <a:pos x="473" y="233"/>
              </a:cxn>
              <a:cxn ang="0">
                <a:pos x="429" y="262"/>
              </a:cxn>
              <a:cxn ang="0">
                <a:pos x="359" y="281"/>
              </a:cxn>
              <a:cxn ang="0">
                <a:pos x="278" y="343"/>
              </a:cxn>
            </a:cxnLst>
            <a:rect l="0" t="0" r="r" b="b"/>
            <a:pathLst>
              <a:path w="514" h="343">
                <a:moveTo>
                  <a:pt x="278" y="343"/>
                </a:moveTo>
                <a:lnTo>
                  <a:pt x="273" y="338"/>
                </a:lnTo>
                <a:lnTo>
                  <a:pt x="273" y="335"/>
                </a:lnTo>
                <a:lnTo>
                  <a:pt x="263" y="326"/>
                </a:lnTo>
                <a:lnTo>
                  <a:pt x="252" y="333"/>
                </a:lnTo>
                <a:lnTo>
                  <a:pt x="249" y="309"/>
                </a:lnTo>
                <a:lnTo>
                  <a:pt x="214" y="306"/>
                </a:lnTo>
                <a:lnTo>
                  <a:pt x="209" y="297"/>
                </a:lnTo>
                <a:lnTo>
                  <a:pt x="214" y="288"/>
                </a:lnTo>
                <a:lnTo>
                  <a:pt x="196" y="260"/>
                </a:lnTo>
                <a:lnTo>
                  <a:pt x="193" y="224"/>
                </a:lnTo>
                <a:lnTo>
                  <a:pt x="169" y="197"/>
                </a:lnTo>
                <a:lnTo>
                  <a:pt x="138" y="197"/>
                </a:lnTo>
                <a:lnTo>
                  <a:pt x="98" y="177"/>
                </a:lnTo>
                <a:lnTo>
                  <a:pt x="65" y="176"/>
                </a:lnTo>
                <a:lnTo>
                  <a:pt x="43" y="176"/>
                </a:lnTo>
                <a:lnTo>
                  <a:pt x="12" y="175"/>
                </a:lnTo>
                <a:lnTo>
                  <a:pt x="0" y="167"/>
                </a:lnTo>
                <a:lnTo>
                  <a:pt x="25" y="150"/>
                </a:lnTo>
                <a:lnTo>
                  <a:pt x="50" y="117"/>
                </a:lnTo>
                <a:lnTo>
                  <a:pt x="50" y="107"/>
                </a:lnTo>
                <a:lnTo>
                  <a:pt x="63" y="93"/>
                </a:lnTo>
                <a:lnTo>
                  <a:pt x="72" y="68"/>
                </a:lnTo>
                <a:lnTo>
                  <a:pt x="92" y="37"/>
                </a:lnTo>
                <a:lnTo>
                  <a:pt x="116" y="20"/>
                </a:lnTo>
                <a:lnTo>
                  <a:pt x="117" y="14"/>
                </a:lnTo>
                <a:lnTo>
                  <a:pt x="143" y="0"/>
                </a:lnTo>
                <a:lnTo>
                  <a:pt x="172" y="10"/>
                </a:lnTo>
                <a:lnTo>
                  <a:pt x="211" y="8"/>
                </a:lnTo>
                <a:lnTo>
                  <a:pt x="217" y="17"/>
                </a:lnTo>
                <a:lnTo>
                  <a:pt x="217" y="27"/>
                </a:lnTo>
                <a:lnTo>
                  <a:pt x="239" y="32"/>
                </a:lnTo>
                <a:lnTo>
                  <a:pt x="253" y="24"/>
                </a:lnTo>
                <a:lnTo>
                  <a:pt x="289" y="27"/>
                </a:lnTo>
                <a:lnTo>
                  <a:pt x="307" y="14"/>
                </a:lnTo>
                <a:lnTo>
                  <a:pt x="332" y="23"/>
                </a:lnTo>
                <a:lnTo>
                  <a:pt x="339" y="33"/>
                </a:lnTo>
                <a:lnTo>
                  <a:pt x="336" y="42"/>
                </a:lnTo>
                <a:lnTo>
                  <a:pt x="345" y="60"/>
                </a:lnTo>
                <a:lnTo>
                  <a:pt x="338" y="70"/>
                </a:lnTo>
                <a:lnTo>
                  <a:pt x="349" y="101"/>
                </a:lnTo>
                <a:lnTo>
                  <a:pt x="359" y="107"/>
                </a:lnTo>
                <a:lnTo>
                  <a:pt x="374" y="109"/>
                </a:lnTo>
                <a:lnTo>
                  <a:pt x="377" y="119"/>
                </a:lnTo>
                <a:lnTo>
                  <a:pt x="366" y="155"/>
                </a:lnTo>
                <a:lnTo>
                  <a:pt x="372" y="166"/>
                </a:lnTo>
                <a:lnTo>
                  <a:pt x="387" y="182"/>
                </a:lnTo>
                <a:lnTo>
                  <a:pt x="385" y="191"/>
                </a:lnTo>
                <a:lnTo>
                  <a:pt x="393" y="199"/>
                </a:lnTo>
                <a:lnTo>
                  <a:pt x="418" y="196"/>
                </a:lnTo>
                <a:lnTo>
                  <a:pt x="426" y="184"/>
                </a:lnTo>
                <a:lnTo>
                  <a:pt x="460" y="180"/>
                </a:lnTo>
                <a:lnTo>
                  <a:pt x="480" y="174"/>
                </a:lnTo>
                <a:lnTo>
                  <a:pt x="490" y="185"/>
                </a:lnTo>
                <a:lnTo>
                  <a:pt x="512" y="185"/>
                </a:lnTo>
                <a:lnTo>
                  <a:pt x="514" y="188"/>
                </a:lnTo>
                <a:lnTo>
                  <a:pt x="501" y="202"/>
                </a:lnTo>
                <a:lnTo>
                  <a:pt x="476" y="208"/>
                </a:lnTo>
                <a:lnTo>
                  <a:pt x="472" y="222"/>
                </a:lnTo>
                <a:lnTo>
                  <a:pt x="473" y="233"/>
                </a:lnTo>
                <a:lnTo>
                  <a:pt x="434" y="255"/>
                </a:lnTo>
                <a:lnTo>
                  <a:pt x="429" y="262"/>
                </a:lnTo>
                <a:lnTo>
                  <a:pt x="406" y="260"/>
                </a:lnTo>
                <a:lnTo>
                  <a:pt x="359" y="281"/>
                </a:lnTo>
                <a:lnTo>
                  <a:pt x="289" y="334"/>
                </a:lnTo>
                <a:lnTo>
                  <a:pt x="278" y="343"/>
                </a:lnTo>
                <a:close/>
              </a:path>
            </a:pathLst>
          </a:custGeom>
          <a:solidFill>
            <a:schemeClr val="tx2">
              <a:lumMod val="25000"/>
              <a:lumOff val="7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19" name="Freeform 32">
            <a:extLst>
              <a:ext uri="{FF2B5EF4-FFF2-40B4-BE49-F238E27FC236}">
                <a16:creationId xmlns:a16="http://schemas.microsoft.com/office/drawing/2014/main" id="{CC4A1A56-D72B-8318-6BC3-C526019804F2}"/>
              </a:ext>
            </a:extLst>
          </xdr:cNvPr>
          <xdr:cNvSpPr>
            <a:spLocks/>
          </xdr:cNvSpPr>
        </xdr:nvSpPr>
        <xdr:spPr bwMode="auto">
          <a:xfrm>
            <a:off x="4403036" y="3900488"/>
            <a:ext cx="894292" cy="552450"/>
          </a:xfrm>
          <a:custGeom>
            <a:avLst/>
            <a:gdLst/>
            <a:ahLst/>
            <a:cxnLst>
              <a:cxn ang="0">
                <a:pos x="741" y="921"/>
              </a:cxn>
              <a:cxn ang="0">
                <a:pos x="682" y="909"/>
              </a:cxn>
              <a:cxn ang="0">
                <a:pos x="566" y="815"/>
              </a:cxn>
              <a:cxn ang="0">
                <a:pos x="532" y="712"/>
              </a:cxn>
              <a:cxn ang="0">
                <a:pos x="382" y="550"/>
              </a:cxn>
              <a:cxn ang="0">
                <a:pos x="124" y="493"/>
              </a:cxn>
              <a:cxn ang="0">
                <a:pos x="4" y="454"/>
              </a:cxn>
              <a:cxn ang="0">
                <a:pos x="135" y="298"/>
              </a:cxn>
              <a:cxn ang="0">
                <a:pos x="197" y="187"/>
              </a:cxn>
              <a:cxn ang="0">
                <a:pos x="316" y="46"/>
              </a:cxn>
              <a:cxn ang="0">
                <a:pos x="475" y="26"/>
              </a:cxn>
              <a:cxn ang="0">
                <a:pos x="603" y="80"/>
              </a:cxn>
              <a:cxn ang="0">
                <a:pos x="693" y="65"/>
              </a:cxn>
              <a:cxn ang="0">
                <a:pos x="909" y="62"/>
              </a:cxn>
              <a:cxn ang="0">
                <a:pos x="924" y="120"/>
              </a:cxn>
              <a:cxn ang="0">
                <a:pos x="960" y="278"/>
              </a:cxn>
              <a:cxn ang="0">
                <a:pos x="1029" y="301"/>
              </a:cxn>
              <a:cxn ang="0">
                <a:pos x="1022" y="453"/>
              </a:cxn>
              <a:cxn ang="0">
                <a:pos x="1057" y="519"/>
              </a:cxn>
              <a:cxn ang="0">
                <a:pos x="1156" y="502"/>
              </a:cxn>
              <a:cxn ang="0">
                <a:pos x="1313" y="472"/>
              </a:cxn>
              <a:cxn ang="0">
                <a:pos x="1407" y="513"/>
              </a:cxn>
              <a:cxn ang="0">
                <a:pos x="1304" y="574"/>
              </a:cxn>
              <a:cxn ang="0">
                <a:pos x="1187" y="704"/>
              </a:cxn>
              <a:cxn ang="0">
                <a:pos x="1111" y="718"/>
              </a:cxn>
              <a:cxn ang="0">
                <a:pos x="757" y="930"/>
              </a:cxn>
              <a:cxn ang="0">
                <a:pos x="1109" y="703"/>
              </a:cxn>
              <a:cxn ang="0">
                <a:pos x="1285" y="632"/>
              </a:cxn>
              <a:cxn ang="0">
                <a:pos x="1295" y="564"/>
              </a:cxn>
              <a:cxn ang="0">
                <a:pos x="1388" y="515"/>
              </a:cxn>
              <a:cxn ang="0">
                <a:pos x="1309" y="485"/>
              </a:cxn>
              <a:cxn ang="0">
                <a:pos x="1148" y="543"/>
              </a:cxn>
              <a:cxn ang="0">
                <a:pos x="1043" y="522"/>
              </a:cxn>
              <a:cxn ang="0">
                <a:pos x="992" y="432"/>
              </a:cxn>
              <a:cxn ang="0">
                <a:pos x="1020" y="311"/>
              </a:cxn>
              <a:cxn ang="0">
                <a:pos x="917" y="201"/>
              </a:cxn>
              <a:cxn ang="0">
                <a:pos x="910" y="120"/>
              </a:cxn>
              <a:cxn ang="0">
                <a:pos x="837" y="55"/>
              </a:cxn>
              <a:cxn ang="0">
                <a:pos x="696" y="80"/>
              </a:cxn>
              <a:cxn ang="0">
                <a:pos x="587" y="55"/>
              </a:cxn>
              <a:cxn ang="0">
                <a:pos x="473" y="42"/>
              </a:cxn>
              <a:cxn ang="0">
                <a:pos x="331" y="63"/>
              </a:cxn>
              <a:cxn ang="0">
                <a:pos x="212" y="194"/>
              </a:cxn>
              <a:cxn ang="0">
                <a:pos x="151" y="324"/>
              </a:cxn>
              <a:cxn ang="0">
                <a:pos x="13" y="454"/>
              </a:cxn>
              <a:cxn ang="0">
                <a:pos x="274" y="480"/>
              </a:cxn>
              <a:cxn ang="0">
                <a:pos x="471" y="537"/>
              </a:cxn>
              <a:cxn ang="0">
                <a:pos x="594" y="783"/>
              </a:cxn>
              <a:cxn ang="0">
                <a:pos x="588" y="828"/>
              </a:cxn>
              <a:cxn ang="0">
                <a:pos x="717" y="884"/>
              </a:cxn>
              <a:cxn ang="0">
                <a:pos x="752" y="917"/>
              </a:cxn>
            </a:cxnLst>
            <a:rect l="0" t="0" r="r" b="b"/>
            <a:pathLst>
              <a:path w="1409" h="943">
                <a:moveTo>
                  <a:pt x="756" y="942"/>
                </a:moveTo>
                <a:lnTo>
                  <a:pt x="742" y="929"/>
                </a:lnTo>
                <a:cubicBezTo>
                  <a:pt x="740" y="928"/>
                  <a:pt x="739" y="925"/>
                  <a:pt x="739" y="923"/>
                </a:cubicBezTo>
                <a:lnTo>
                  <a:pt x="739" y="916"/>
                </a:lnTo>
                <a:lnTo>
                  <a:pt x="741" y="921"/>
                </a:lnTo>
                <a:lnTo>
                  <a:pt x="715" y="896"/>
                </a:lnTo>
                <a:lnTo>
                  <a:pt x="725" y="898"/>
                </a:lnTo>
                <a:lnTo>
                  <a:pt x="693" y="915"/>
                </a:lnTo>
                <a:cubicBezTo>
                  <a:pt x="691" y="916"/>
                  <a:pt x="688" y="916"/>
                  <a:pt x="686" y="915"/>
                </a:cubicBezTo>
                <a:cubicBezTo>
                  <a:pt x="684" y="914"/>
                  <a:pt x="682" y="912"/>
                  <a:pt x="682" y="909"/>
                </a:cubicBezTo>
                <a:lnTo>
                  <a:pt x="674" y="845"/>
                </a:lnTo>
                <a:lnTo>
                  <a:pt x="681" y="852"/>
                </a:lnTo>
                <a:lnTo>
                  <a:pt x="586" y="844"/>
                </a:lnTo>
                <a:cubicBezTo>
                  <a:pt x="584" y="844"/>
                  <a:pt x="581" y="843"/>
                  <a:pt x="580" y="840"/>
                </a:cubicBezTo>
                <a:lnTo>
                  <a:pt x="566" y="815"/>
                </a:lnTo>
                <a:cubicBezTo>
                  <a:pt x="565" y="813"/>
                  <a:pt x="565" y="810"/>
                  <a:pt x="566" y="807"/>
                </a:cubicBezTo>
                <a:lnTo>
                  <a:pt x="580" y="783"/>
                </a:lnTo>
                <a:lnTo>
                  <a:pt x="580" y="792"/>
                </a:lnTo>
                <a:lnTo>
                  <a:pt x="533" y="715"/>
                </a:lnTo>
                <a:cubicBezTo>
                  <a:pt x="533" y="714"/>
                  <a:pt x="532" y="713"/>
                  <a:pt x="532" y="712"/>
                </a:cubicBezTo>
                <a:lnTo>
                  <a:pt x="522" y="614"/>
                </a:lnTo>
                <a:lnTo>
                  <a:pt x="524" y="619"/>
                </a:lnTo>
                <a:lnTo>
                  <a:pt x="459" y="548"/>
                </a:lnTo>
                <a:lnTo>
                  <a:pt x="465" y="550"/>
                </a:lnTo>
                <a:lnTo>
                  <a:pt x="382" y="550"/>
                </a:lnTo>
                <a:cubicBezTo>
                  <a:pt x="381" y="550"/>
                  <a:pt x="380" y="550"/>
                  <a:pt x="379" y="549"/>
                </a:cubicBezTo>
                <a:lnTo>
                  <a:pt x="270" y="496"/>
                </a:lnTo>
                <a:lnTo>
                  <a:pt x="273" y="496"/>
                </a:lnTo>
                <a:lnTo>
                  <a:pt x="183" y="493"/>
                </a:lnTo>
                <a:lnTo>
                  <a:pt x="124" y="493"/>
                </a:lnTo>
                <a:lnTo>
                  <a:pt x="41" y="490"/>
                </a:lnTo>
                <a:cubicBezTo>
                  <a:pt x="40" y="490"/>
                  <a:pt x="39" y="490"/>
                  <a:pt x="37" y="489"/>
                </a:cubicBezTo>
                <a:lnTo>
                  <a:pt x="4" y="467"/>
                </a:lnTo>
                <a:cubicBezTo>
                  <a:pt x="2" y="466"/>
                  <a:pt x="1" y="464"/>
                  <a:pt x="0" y="461"/>
                </a:cubicBezTo>
                <a:cubicBezTo>
                  <a:pt x="0" y="458"/>
                  <a:pt x="2" y="456"/>
                  <a:pt x="4" y="454"/>
                </a:cubicBezTo>
                <a:lnTo>
                  <a:pt x="70" y="407"/>
                </a:lnTo>
                <a:lnTo>
                  <a:pt x="69" y="409"/>
                </a:lnTo>
                <a:lnTo>
                  <a:pt x="136" y="319"/>
                </a:lnTo>
                <a:lnTo>
                  <a:pt x="135" y="324"/>
                </a:lnTo>
                <a:lnTo>
                  <a:pt x="135" y="298"/>
                </a:lnTo>
                <a:cubicBezTo>
                  <a:pt x="135" y="296"/>
                  <a:pt x="135" y="294"/>
                  <a:pt x="137" y="293"/>
                </a:cubicBezTo>
                <a:lnTo>
                  <a:pt x="173" y="254"/>
                </a:lnTo>
                <a:lnTo>
                  <a:pt x="171" y="257"/>
                </a:lnTo>
                <a:lnTo>
                  <a:pt x="197" y="188"/>
                </a:lnTo>
                <a:cubicBezTo>
                  <a:pt x="197" y="188"/>
                  <a:pt x="197" y="187"/>
                  <a:pt x="197" y="187"/>
                </a:cubicBezTo>
                <a:lnTo>
                  <a:pt x="252" y="104"/>
                </a:lnTo>
                <a:cubicBezTo>
                  <a:pt x="252" y="103"/>
                  <a:pt x="253" y="103"/>
                  <a:pt x="254" y="102"/>
                </a:cubicBezTo>
                <a:lnTo>
                  <a:pt x="319" y="56"/>
                </a:lnTo>
                <a:lnTo>
                  <a:pt x="315" y="62"/>
                </a:lnTo>
                <a:lnTo>
                  <a:pt x="316" y="46"/>
                </a:lnTo>
                <a:cubicBezTo>
                  <a:pt x="316" y="43"/>
                  <a:pt x="318" y="41"/>
                  <a:pt x="320" y="39"/>
                </a:cubicBezTo>
                <a:lnTo>
                  <a:pt x="391" y="1"/>
                </a:lnTo>
                <a:cubicBezTo>
                  <a:pt x="393" y="0"/>
                  <a:pt x="396" y="0"/>
                  <a:pt x="398" y="1"/>
                </a:cubicBezTo>
                <a:lnTo>
                  <a:pt x="478" y="26"/>
                </a:lnTo>
                <a:lnTo>
                  <a:pt x="475" y="26"/>
                </a:lnTo>
                <a:lnTo>
                  <a:pt x="581" y="21"/>
                </a:lnTo>
                <a:cubicBezTo>
                  <a:pt x="584" y="21"/>
                  <a:pt x="587" y="23"/>
                  <a:pt x="588" y="26"/>
                </a:cubicBezTo>
                <a:lnTo>
                  <a:pt x="602" y="51"/>
                </a:lnTo>
                <a:cubicBezTo>
                  <a:pt x="602" y="53"/>
                  <a:pt x="603" y="54"/>
                  <a:pt x="603" y="55"/>
                </a:cubicBezTo>
                <a:lnTo>
                  <a:pt x="603" y="80"/>
                </a:lnTo>
                <a:lnTo>
                  <a:pt x="597" y="72"/>
                </a:lnTo>
                <a:lnTo>
                  <a:pt x="658" y="86"/>
                </a:lnTo>
                <a:lnTo>
                  <a:pt x="652" y="87"/>
                </a:lnTo>
                <a:lnTo>
                  <a:pt x="688" y="66"/>
                </a:lnTo>
                <a:cubicBezTo>
                  <a:pt x="690" y="65"/>
                  <a:pt x="691" y="65"/>
                  <a:pt x="693" y="65"/>
                </a:cubicBezTo>
                <a:lnTo>
                  <a:pt x="791" y="72"/>
                </a:lnTo>
                <a:lnTo>
                  <a:pt x="786" y="74"/>
                </a:lnTo>
                <a:lnTo>
                  <a:pt x="835" y="41"/>
                </a:lnTo>
                <a:cubicBezTo>
                  <a:pt x="837" y="39"/>
                  <a:pt x="840" y="39"/>
                  <a:pt x="842" y="40"/>
                </a:cubicBezTo>
                <a:lnTo>
                  <a:pt x="909" y="62"/>
                </a:lnTo>
                <a:cubicBezTo>
                  <a:pt x="911" y="63"/>
                  <a:pt x="912" y="64"/>
                  <a:pt x="913" y="65"/>
                </a:cubicBezTo>
                <a:lnTo>
                  <a:pt x="934" y="94"/>
                </a:lnTo>
                <a:cubicBezTo>
                  <a:pt x="935" y="96"/>
                  <a:pt x="936" y="99"/>
                  <a:pt x="935" y="101"/>
                </a:cubicBezTo>
                <a:lnTo>
                  <a:pt x="924" y="126"/>
                </a:lnTo>
                <a:lnTo>
                  <a:pt x="924" y="120"/>
                </a:lnTo>
                <a:lnTo>
                  <a:pt x="949" y="166"/>
                </a:lnTo>
                <a:cubicBezTo>
                  <a:pt x="951" y="169"/>
                  <a:pt x="951" y="172"/>
                  <a:pt x="949" y="174"/>
                </a:cubicBezTo>
                <a:lnTo>
                  <a:pt x="931" y="202"/>
                </a:lnTo>
                <a:lnTo>
                  <a:pt x="932" y="196"/>
                </a:lnTo>
                <a:lnTo>
                  <a:pt x="960" y="278"/>
                </a:lnTo>
                <a:lnTo>
                  <a:pt x="957" y="274"/>
                </a:lnTo>
                <a:lnTo>
                  <a:pt x="983" y="292"/>
                </a:lnTo>
                <a:lnTo>
                  <a:pt x="979" y="290"/>
                </a:lnTo>
                <a:lnTo>
                  <a:pt x="1022" y="295"/>
                </a:lnTo>
                <a:cubicBezTo>
                  <a:pt x="1025" y="295"/>
                  <a:pt x="1028" y="298"/>
                  <a:pt x="1029" y="301"/>
                </a:cubicBezTo>
                <a:lnTo>
                  <a:pt x="1036" y="329"/>
                </a:lnTo>
                <a:cubicBezTo>
                  <a:pt x="1036" y="331"/>
                  <a:pt x="1036" y="332"/>
                  <a:pt x="1036" y="334"/>
                </a:cubicBezTo>
                <a:lnTo>
                  <a:pt x="1007" y="431"/>
                </a:lnTo>
                <a:lnTo>
                  <a:pt x="1007" y="425"/>
                </a:lnTo>
                <a:lnTo>
                  <a:pt x="1022" y="453"/>
                </a:lnTo>
                <a:lnTo>
                  <a:pt x="1020" y="451"/>
                </a:lnTo>
                <a:lnTo>
                  <a:pt x="1063" y="495"/>
                </a:lnTo>
                <a:cubicBezTo>
                  <a:pt x="1065" y="497"/>
                  <a:pt x="1065" y="499"/>
                  <a:pt x="1065" y="502"/>
                </a:cubicBezTo>
                <a:lnTo>
                  <a:pt x="1059" y="526"/>
                </a:lnTo>
                <a:lnTo>
                  <a:pt x="1057" y="519"/>
                </a:lnTo>
                <a:lnTo>
                  <a:pt x="1078" y="541"/>
                </a:lnTo>
                <a:lnTo>
                  <a:pt x="1071" y="538"/>
                </a:lnTo>
                <a:lnTo>
                  <a:pt x="1140" y="531"/>
                </a:lnTo>
                <a:lnTo>
                  <a:pt x="1135" y="535"/>
                </a:lnTo>
                <a:lnTo>
                  <a:pt x="1156" y="502"/>
                </a:lnTo>
                <a:cubicBezTo>
                  <a:pt x="1157" y="500"/>
                  <a:pt x="1159" y="499"/>
                  <a:pt x="1161" y="498"/>
                </a:cubicBezTo>
                <a:lnTo>
                  <a:pt x="1252" y="488"/>
                </a:lnTo>
                <a:lnTo>
                  <a:pt x="1250" y="488"/>
                </a:lnTo>
                <a:lnTo>
                  <a:pt x="1304" y="470"/>
                </a:lnTo>
                <a:cubicBezTo>
                  <a:pt x="1307" y="469"/>
                  <a:pt x="1311" y="470"/>
                  <a:pt x="1313" y="472"/>
                </a:cubicBezTo>
                <a:lnTo>
                  <a:pt x="1342" y="505"/>
                </a:lnTo>
                <a:lnTo>
                  <a:pt x="1335" y="502"/>
                </a:lnTo>
                <a:lnTo>
                  <a:pt x="1394" y="502"/>
                </a:lnTo>
                <a:cubicBezTo>
                  <a:pt x="1397" y="502"/>
                  <a:pt x="1399" y="504"/>
                  <a:pt x="1401" y="506"/>
                </a:cubicBezTo>
                <a:lnTo>
                  <a:pt x="1407" y="513"/>
                </a:lnTo>
                <a:cubicBezTo>
                  <a:pt x="1409" y="517"/>
                  <a:pt x="1409" y="521"/>
                  <a:pt x="1406" y="524"/>
                </a:cubicBezTo>
                <a:lnTo>
                  <a:pt x="1370" y="560"/>
                </a:lnTo>
                <a:cubicBezTo>
                  <a:pt x="1369" y="561"/>
                  <a:pt x="1368" y="562"/>
                  <a:pt x="1366" y="562"/>
                </a:cubicBezTo>
                <a:lnTo>
                  <a:pt x="1299" y="580"/>
                </a:lnTo>
                <a:lnTo>
                  <a:pt x="1304" y="574"/>
                </a:lnTo>
                <a:lnTo>
                  <a:pt x="1293" y="610"/>
                </a:lnTo>
                <a:lnTo>
                  <a:pt x="1294" y="607"/>
                </a:lnTo>
                <a:lnTo>
                  <a:pt x="1297" y="639"/>
                </a:lnTo>
                <a:cubicBezTo>
                  <a:pt x="1297" y="642"/>
                  <a:pt x="1296" y="645"/>
                  <a:pt x="1293" y="646"/>
                </a:cubicBezTo>
                <a:lnTo>
                  <a:pt x="1187" y="704"/>
                </a:lnTo>
                <a:lnTo>
                  <a:pt x="1190" y="702"/>
                </a:lnTo>
                <a:lnTo>
                  <a:pt x="1176" y="723"/>
                </a:lnTo>
                <a:cubicBezTo>
                  <a:pt x="1175" y="725"/>
                  <a:pt x="1172" y="727"/>
                  <a:pt x="1169" y="726"/>
                </a:cubicBezTo>
                <a:lnTo>
                  <a:pt x="1107" y="719"/>
                </a:lnTo>
                <a:lnTo>
                  <a:pt x="1111" y="718"/>
                </a:lnTo>
                <a:lnTo>
                  <a:pt x="982" y="776"/>
                </a:lnTo>
                <a:lnTo>
                  <a:pt x="983" y="776"/>
                </a:lnTo>
                <a:lnTo>
                  <a:pt x="795" y="919"/>
                </a:lnTo>
                <a:lnTo>
                  <a:pt x="767" y="943"/>
                </a:lnTo>
                <a:lnTo>
                  <a:pt x="757" y="930"/>
                </a:lnTo>
                <a:lnTo>
                  <a:pt x="786" y="906"/>
                </a:lnTo>
                <a:lnTo>
                  <a:pt x="974" y="763"/>
                </a:lnTo>
                <a:cubicBezTo>
                  <a:pt x="974" y="762"/>
                  <a:pt x="975" y="762"/>
                  <a:pt x="975" y="762"/>
                </a:cubicBezTo>
                <a:lnTo>
                  <a:pt x="1105" y="704"/>
                </a:lnTo>
                <a:cubicBezTo>
                  <a:pt x="1106" y="703"/>
                  <a:pt x="1108" y="703"/>
                  <a:pt x="1109" y="703"/>
                </a:cubicBezTo>
                <a:lnTo>
                  <a:pt x="1171" y="710"/>
                </a:lnTo>
                <a:lnTo>
                  <a:pt x="1163" y="714"/>
                </a:lnTo>
                <a:lnTo>
                  <a:pt x="1177" y="693"/>
                </a:lnTo>
                <a:cubicBezTo>
                  <a:pt x="1177" y="692"/>
                  <a:pt x="1178" y="691"/>
                  <a:pt x="1180" y="690"/>
                </a:cubicBezTo>
                <a:lnTo>
                  <a:pt x="1285" y="632"/>
                </a:lnTo>
                <a:lnTo>
                  <a:pt x="1281" y="640"/>
                </a:lnTo>
                <a:lnTo>
                  <a:pt x="1278" y="609"/>
                </a:lnTo>
                <a:cubicBezTo>
                  <a:pt x="1278" y="608"/>
                  <a:pt x="1278" y="607"/>
                  <a:pt x="1278" y="606"/>
                </a:cubicBezTo>
                <a:lnTo>
                  <a:pt x="1289" y="570"/>
                </a:lnTo>
                <a:cubicBezTo>
                  <a:pt x="1290" y="567"/>
                  <a:pt x="1292" y="565"/>
                  <a:pt x="1295" y="564"/>
                </a:cubicBezTo>
                <a:lnTo>
                  <a:pt x="1362" y="547"/>
                </a:lnTo>
                <a:lnTo>
                  <a:pt x="1359" y="549"/>
                </a:lnTo>
                <a:lnTo>
                  <a:pt x="1395" y="513"/>
                </a:lnTo>
                <a:lnTo>
                  <a:pt x="1394" y="523"/>
                </a:lnTo>
                <a:lnTo>
                  <a:pt x="1388" y="515"/>
                </a:lnTo>
                <a:lnTo>
                  <a:pt x="1394" y="518"/>
                </a:lnTo>
                <a:lnTo>
                  <a:pt x="1335" y="518"/>
                </a:lnTo>
                <a:cubicBezTo>
                  <a:pt x="1333" y="518"/>
                  <a:pt x="1331" y="517"/>
                  <a:pt x="1329" y="516"/>
                </a:cubicBezTo>
                <a:lnTo>
                  <a:pt x="1301" y="483"/>
                </a:lnTo>
                <a:lnTo>
                  <a:pt x="1309" y="485"/>
                </a:lnTo>
                <a:lnTo>
                  <a:pt x="1255" y="503"/>
                </a:lnTo>
                <a:cubicBezTo>
                  <a:pt x="1255" y="503"/>
                  <a:pt x="1254" y="503"/>
                  <a:pt x="1254" y="504"/>
                </a:cubicBezTo>
                <a:lnTo>
                  <a:pt x="1163" y="514"/>
                </a:lnTo>
                <a:lnTo>
                  <a:pt x="1169" y="511"/>
                </a:lnTo>
                <a:lnTo>
                  <a:pt x="1148" y="543"/>
                </a:lnTo>
                <a:cubicBezTo>
                  <a:pt x="1147" y="545"/>
                  <a:pt x="1145" y="547"/>
                  <a:pt x="1142" y="547"/>
                </a:cubicBezTo>
                <a:lnTo>
                  <a:pt x="1073" y="554"/>
                </a:lnTo>
                <a:cubicBezTo>
                  <a:pt x="1071" y="555"/>
                  <a:pt x="1068" y="554"/>
                  <a:pt x="1066" y="552"/>
                </a:cubicBezTo>
                <a:lnTo>
                  <a:pt x="1045" y="530"/>
                </a:lnTo>
                <a:cubicBezTo>
                  <a:pt x="1043" y="528"/>
                  <a:pt x="1042" y="525"/>
                  <a:pt x="1043" y="522"/>
                </a:cubicBezTo>
                <a:lnTo>
                  <a:pt x="1049" y="498"/>
                </a:lnTo>
                <a:lnTo>
                  <a:pt x="1051" y="506"/>
                </a:lnTo>
                <a:lnTo>
                  <a:pt x="1009" y="463"/>
                </a:lnTo>
                <a:cubicBezTo>
                  <a:pt x="1008" y="462"/>
                  <a:pt x="1008" y="461"/>
                  <a:pt x="1007" y="461"/>
                </a:cubicBezTo>
                <a:lnTo>
                  <a:pt x="992" y="432"/>
                </a:lnTo>
                <a:cubicBezTo>
                  <a:pt x="991" y="430"/>
                  <a:pt x="991" y="428"/>
                  <a:pt x="992" y="426"/>
                </a:cubicBezTo>
                <a:lnTo>
                  <a:pt x="1021" y="329"/>
                </a:lnTo>
                <a:lnTo>
                  <a:pt x="1020" y="333"/>
                </a:lnTo>
                <a:lnTo>
                  <a:pt x="1013" y="305"/>
                </a:lnTo>
                <a:lnTo>
                  <a:pt x="1020" y="311"/>
                </a:lnTo>
                <a:lnTo>
                  <a:pt x="978" y="306"/>
                </a:lnTo>
                <a:cubicBezTo>
                  <a:pt x="976" y="306"/>
                  <a:pt x="975" y="306"/>
                  <a:pt x="974" y="305"/>
                </a:cubicBezTo>
                <a:lnTo>
                  <a:pt x="948" y="287"/>
                </a:lnTo>
                <a:cubicBezTo>
                  <a:pt x="947" y="287"/>
                  <a:pt x="946" y="285"/>
                  <a:pt x="945" y="283"/>
                </a:cubicBezTo>
                <a:lnTo>
                  <a:pt x="917" y="201"/>
                </a:lnTo>
                <a:cubicBezTo>
                  <a:pt x="916" y="198"/>
                  <a:pt x="916" y="196"/>
                  <a:pt x="917" y="194"/>
                </a:cubicBezTo>
                <a:lnTo>
                  <a:pt x="935" y="166"/>
                </a:lnTo>
                <a:lnTo>
                  <a:pt x="935" y="174"/>
                </a:lnTo>
                <a:lnTo>
                  <a:pt x="910" y="127"/>
                </a:lnTo>
                <a:cubicBezTo>
                  <a:pt x="909" y="125"/>
                  <a:pt x="909" y="123"/>
                  <a:pt x="910" y="120"/>
                </a:cubicBezTo>
                <a:lnTo>
                  <a:pt x="920" y="95"/>
                </a:lnTo>
                <a:lnTo>
                  <a:pt x="921" y="103"/>
                </a:lnTo>
                <a:lnTo>
                  <a:pt x="900" y="75"/>
                </a:lnTo>
                <a:lnTo>
                  <a:pt x="904" y="78"/>
                </a:lnTo>
                <a:lnTo>
                  <a:pt x="837" y="55"/>
                </a:lnTo>
                <a:lnTo>
                  <a:pt x="844" y="54"/>
                </a:lnTo>
                <a:lnTo>
                  <a:pt x="795" y="87"/>
                </a:lnTo>
                <a:cubicBezTo>
                  <a:pt x="793" y="88"/>
                  <a:pt x="792" y="88"/>
                  <a:pt x="790" y="88"/>
                </a:cubicBezTo>
                <a:lnTo>
                  <a:pt x="692" y="81"/>
                </a:lnTo>
                <a:lnTo>
                  <a:pt x="696" y="80"/>
                </a:lnTo>
                <a:lnTo>
                  <a:pt x="660" y="101"/>
                </a:lnTo>
                <a:cubicBezTo>
                  <a:pt x="659" y="102"/>
                  <a:pt x="657" y="102"/>
                  <a:pt x="655" y="102"/>
                </a:cubicBezTo>
                <a:lnTo>
                  <a:pt x="593" y="88"/>
                </a:lnTo>
                <a:cubicBezTo>
                  <a:pt x="589" y="87"/>
                  <a:pt x="587" y="84"/>
                  <a:pt x="587" y="80"/>
                </a:cubicBezTo>
                <a:lnTo>
                  <a:pt x="587" y="55"/>
                </a:lnTo>
                <a:lnTo>
                  <a:pt x="588" y="59"/>
                </a:lnTo>
                <a:lnTo>
                  <a:pt x="574" y="33"/>
                </a:lnTo>
                <a:lnTo>
                  <a:pt x="581" y="37"/>
                </a:lnTo>
                <a:lnTo>
                  <a:pt x="475" y="42"/>
                </a:lnTo>
                <a:cubicBezTo>
                  <a:pt x="475" y="42"/>
                  <a:pt x="474" y="42"/>
                  <a:pt x="473" y="42"/>
                </a:cubicBezTo>
                <a:lnTo>
                  <a:pt x="393" y="16"/>
                </a:lnTo>
                <a:lnTo>
                  <a:pt x="399" y="16"/>
                </a:lnTo>
                <a:lnTo>
                  <a:pt x="328" y="53"/>
                </a:lnTo>
                <a:lnTo>
                  <a:pt x="332" y="47"/>
                </a:lnTo>
                <a:lnTo>
                  <a:pt x="331" y="63"/>
                </a:lnTo>
                <a:cubicBezTo>
                  <a:pt x="331" y="65"/>
                  <a:pt x="330" y="67"/>
                  <a:pt x="328" y="69"/>
                </a:cubicBezTo>
                <a:lnTo>
                  <a:pt x="263" y="115"/>
                </a:lnTo>
                <a:lnTo>
                  <a:pt x="265" y="113"/>
                </a:lnTo>
                <a:lnTo>
                  <a:pt x="211" y="195"/>
                </a:lnTo>
                <a:lnTo>
                  <a:pt x="212" y="194"/>
                </a:lnTo>
                <a:lnTo>
                  <a:pt x="186" y="262"/>
                </a:lnTo>
                <a:cubicBezTo>
                  <a:pt x="186" y="263"/>
                  <a:pt x="186" y="264"/>
                  <a:pt x="185" y="265"/>
                </a:cubicBezTo>
                <a:lnTo>
                  <a:pt x="148" y="304"/>
                </a:lnTo>
                <a:lnTo>
                  <a:pt x="151" y="298"/>
                </a:lnTo>
                <a:lnTo>
                  <a:pt x="151" y="324"/>
                </a:lnTo>
                <a:cubicBezTo>
                  <a:pt x="151" y="326"/>
                  <a:pt x="150" y="328"/>
                  <a:pt x="149" y="329"/>
                </a:cubicBezTo>
                <a:lnTo>
                  <a:pt x="81" y="418"/>
                </a:lnTo>
                <a:cubicBezTo>
                  <a:pt x="81" y="419"/>
                  <a:pt x="80" y="420"/>
                  <a:pt x="80" y="420"/>
                </a:cubicBezTo>
                <a:lnTo>
                  <a:pt x="13" y="467"/>
                </a:lnTo>
                <a:lnTo>
                  <a:pt x="13" y="454"/>
                </a:lnTo>
                <a:lnTo>
                  <a:pt x="46" y="476"/>
                </a:lnTo>
                <a:lnTo>
                  <a:pt x="42" y="474"/>
                </a:lnTo>
                <a:lnTo>
                  <a:pt x="124" y="477"/>
                </a:lnTo>
                <a:lnTo>
                  <a:pt x="184" y="477"/>
                </a:lnTo>
                <a:lnTo>
                  <a:pt x="274" y="480"/>
                </a:lnTo>
                <a:cubicBezTo>
                  <a:pt x="275" y="480"/>
                  <a:pt x="276" y="481"/>
                  <a:pt x="277" y="481"/>
                </a:cubicBezTo>
                <a:lnTo>
                  <a:pt x="386" y="535"/>
                </a:lnTo>
                <a:lnTo>
                  <a:pt x="382" y="534"/>
                </a:lnTo>
                <a:lnTo>
                  <a:pt x="465" y="534"/>
                </a:lnTo>
                <a:cubicBezTo>
                  <a:pt x="467" y="534"/>
                  <a:pt x="469" y="535"/>
                  <a:pt x="471" y="537"/>
                </a:cubicBezTo>
                <a:lnTo>
                  <a:pt x="536" y="608"/>
                </a:lnTo>
                <a:cubicBezTo>
                  <a:pt x="537" y="609"/>
                  <a:pt x="538" y="611"/>
                  <a:pt x="538" y="613"/>
                </a:cubicBezTo>
                <a:lnTo>
                  <a:pt x="548" y="710"/>
                </a:lnTo>
                <a:lnTo>
                  <a:pt x="547" y="707"/>
                </a:lnTo>
                <a:lnTo>
                  <a:pt x="594" y="783"/>
                </a:lnTo>
                <a:cubicBezTo>
                  <a:pt x="595" y="786"/>
                  <a:pt x="596" y="789"/>
                  <a:pt x="594" y="791"/>
                </a:cubicBezTo>
                <a:lnTo>
                  <a:pt x="580" y="815"/>
                </a:lnTo>
                <a:lnTo>
                  <a:pt x="580" y="807"/>
                </a:lnTo>
                <a:lnTo>
                  <a:pt x="594" y="832"/>
                </a:lnTo>
                <a:lnTo>
                  <a:pt x="588" y="828"/>
                </a:lnTo>
                <a:lnTo>
                  <a:pt x="683" y="836"/>
                </a:lnTo>
                <a:cubicBezTo>
                  <a:pt x="686" y="836"/>
                  <a:pt x="689" y="839"/>
                  <a:pt x="690" y="843"/>
                </a:cubicBezTo>
                <a:lnTo>
                  <a:pt x="698" y="907"/>
                </a:lnTo>
                <a:lnTo>
                  <a:pt x="686" y="901"/>
                </a:lnTo>
                <a:lnTo>
                  <a:pt x="717" y="884"/>
                </a:lnTo>
                <a:cubicBezTo>
                  <a:pt x="720" y="882"/>
                  <a:pt x="724" y="882"/>
                  <a:pt x="726" y="885"/>
                </a:cubicBezTo>
                <a:lnTo>
                  <a:pt x="752" y="910"/>
                </a:lnTo>
                <a:cubicBezTo>
                  <a:pt x="754" y="911"/>
                  <a:pt x="755" y="913"/>
                  <a:pt x="755" y="916"/>
                </a:cubicBezTo>
                <a:lnTo>
                  <a:pt x="755" y="923"/>
                </a:lnTo>
                <a:lnTo>
                  <a:pt x="752" y="917"/>
                </a:lnTo>
                <a:lnTo>
                  <a:pt x="767" y="930"/>
                </a:lnTo>
                <a:lnTo>
                  <a:pt x="756" y="942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20" name="Freeform 35">
            <a:extLst>
              <a:ext uri="{FF2B5EF4-FFF2-40B4-BE49-F238E27FC236}">
                <a16:creationId xmlns:a16="http://schemas.microsoft.com/office/drawing/2014/main" id="{9C5C80CE-C301-BF6F-53A4-C8BFA4162733}"/>
              </a:ext>
            </a:extLst>
          </xdr:cNvPr>
          <xdr:cNvSpPr>
            <a:spLocks/>
          </xdr:cNvSpPr>
        </xdr:nvSpPr>
        <xdr:spPr bwMode="auto">
          <a:xfrm>
            <a:off x="4387558" y="3144838"/>
            <a:ext cx="761868" cy="722313"/>
          </a:xfrm>
          <a:custGeom>
            <a:avLst/>
            <a:gdLst/>
            <a:ahLst/>
            <a:cxnLst>
              <a:cxn ang="0">
                <a:pos x="436" y="49"/>
              </a:cxn>
              <a:cxn ang="0">
                <a:pos x="437" y="73"/>
              </a:cxn>
              <a:cxn ang="0">
                <a:pos x="422" y="102"/>
              </a:cxn>
              <a:cxn ang="0">
                <a:pos x="443" y="158"/>
              </a:cxn>
              <a:cxn ang="0">
                <a:pos x="421" y="176"/>
              </a:cxn>
              <a:cxn ang="0">
                <a:pos x="403" y="163"/>
              </a:cxn>
              <a:cxn ang="0">
                <a:pos x="385" y="182"/>
              </a:cxn>
              <a:cxn ang="0">
                <a:pos x="382" y="217"/>
              </a:cxn>
              <a:cxn ang="0">
                <a:pos x="354" y="242"/>
              </a:cxn>
              <a:cxn ang="0">
                <a:pos x="356" y="281"/>
              </a:cxn>
              <a:cxn ang="0">
                <a:pos x="342" y="331"/>
              </a:cxn>
              <a:cxn ang="0">
                <a:pos x="354" y="341"/>
              </a:cxn>
              <a:cxn ang="0">
                <a:pos x="323" y="397"/>
              </a:cxn>
              <a:cxn ang="0">
                <a:pos x="248" y="391"/>
              </a:cxn>
              <a:cxn ang="0">
                <a:pos x="221" y="401"/>
              </a:cxn>
              <a:cxn ang="0">
                <a:pos x="153" y="438"/>
              </a:cxn>
              <a:cxn ang="0">
                <a:pos x="117" y="445"/>
              </a:cxn>
              <a:cxn ang="0">
                <a:pos x="31" y="407"/>
              </a:cxn>
              <a:cxn ang="0">
                <a:pos x="14" y="404"/>
              </a:cxn>
              <a:cxn ang="0">
                <a:pos x="15" y="385"/>
              </a:cxn>
              <a:cxn ang="0">
                <a:pos x="1" y="364"/>
              </a:cxn>
              <a:cxn ang="0">
                <a:pos x="8" y="295"/>
              </a:cxn>
              <a:cxn ang="0">
                <a:pos x="59" y="230"/>
              </a:cxn>
              <a:cxn ang="0">
                <a:pos x="101" y="178"/>
              </a:cxn>
              <a:cxn ang="0">
                <a:pos x="117" y="176"/>
              </a:cxn>
              <a:cxn ang="0">
                <a:pos x="148" y="77"/>
              </a:cxn>
              <a:cxn ang="0">
                <a:pos x="194" y="0"/>
              </a:cxn>
              <a:cxn ang="0">
                <a:pos x="239" y="43"/>
              </a:cxn>
              <a:cxn ang="0">
                <a:pos x="276" y="32"/>
              </a:cxn>
              <a:cxn ang="0">
                <a:pos x="301" y="38"/>
              </a:cxn>
              <a:cxn ang="0">
                <a:pos x="332" y="31"/>
              </a:cxn>
              <a:cxn ang="0">
                <a:pos x="352" y="48"/>
              </a:cxn>
              <a:cxn ang="0">
                <a:pos x="412" y="38"/>
              </a:cxn>
            </a:cxnLst>
            <a:rect l="0" t="0" r="r" b="b"/>
            <a:pathLst>
              <a:path w="443" h="455">
                <a:moveTo>
                  <a:pt x="429" y="40"/>
                </a:moveTo>
                <a:lnTo>
                  <a:pt x="436" y="49"/>
                </a:lnTo>
                <a:lnTo>
                  <a:pt x="433" y="53"/>
                </a:lnTo>
                <a:lnTo>
                  <a:pt x="437" y="73"/>
                </a:lnTo>
                <a:lnTo>
                  <a:pt x="426" y="84"/>
                </a:lnTo>
                <a:lnTo>
                  <a:pt x="422" y="102"/>
                </a:lnTo>
                <a:lnTo>
                  <a:pt x="441" y="134"/>
                </a:lnTo>
                <a:lnTo>
                  <a:pt x="443" y="158"/>
                </a:lnTo>
                <a:lnTo>
                  <a:pt x="436" y="176"/>
                </a:lnTo>
                <a:lnTo>
                  <a:pt x="421" y="176"/>
                </a:lnTo>
                <a:lnTo>
                  <a:pt x="413" y="163"/>
                </a:lnTo>
                <a:lnTo>
                  <a:pt x="403" y="163"/>
                </a:lnTo>
                <a:lnTo>
                  <a:pt x="402" y="178"/>
                </a:lnTo>
                <a:lnTo>
                  <a:pt x="385" y="182"/>
                </a:lnTo>
                <a:lnTo>
                  <a:pt x="381" y="202"/>
                </a:lnTo>
                <a:lnTo>
                  <a:pt x="382" y="217"/>
                </a:lnTo>
                <a:lnTo>
                  <a:pt x="382" y="233"/>
                </a:lnTo>
                <a:lnTo>
                  <a:pt x="354" y="242"/>
                </a:lnTo>
                <a:lnTo>
                  <a:pt x="349" y="275"/>
                </a:lnTo>
                <a:lnTo>
                  <a:pt x="356" y="281"/>
                </a:lnTo>
                <a:lnTo>
                  <a:pt x="362" y="300"/>
                </a:lnTo>
                <a:lnTo>
                  <a:pt x="342" y="331"/>
                </a:lnTo>
                <a:lnTo>
                  <a:pt x="344" y="336"/>
                </a:lnTo>
                <a:lnTo>
                  <a:pt x="354" y="341"/>
                </a:lnTo>
                <a:lnTo>
                  <a:pt x="353" y="372"/>
                </a:lnTo>
                <a:lnTo>
                  <a:pt x="323" y="397"/>
                </a:lnTo>
                <a:lnTo>
                  <a:pt x="293" y="394"/>
                </a:lnTo>
                <a:lnTo>
                  <a:pt x="248" y="391"/>
                </a:lnTo>
                <a:lnTo>
                  <a:pt x="231" y="405"/>
                </a:lnTo>
                <a:lnTo>
                  <a:pt x="221" y="401"/>
                </a:lnTo>
                <a:lnTo>
                  <a:pt x="172" y="410"/>
                </a:lnTo>
                <a:lnTo>
                  <a:pt x="153" y="438"/>
                </a:lnTo>
                <a:lnTo>
                  <a:pt x="133" y="455"/>
                </a:lnTo>
                <a:lnTo>
                  <a:pt x="117" y="445"/>
                </a:lnTo>
                <a:lnTo>
                  <a:pt x="75" y="428"/>
                </a:lnTo>
                <a:lnTo>
                  <a:pt x="31" y="407"/>
                </a:lnTo>
                <a:lnTo>
                  <a:pt x="17" y="407"/>
                </a:lnTo>
                <a:lnTo>
                  <a:pt x="14" y="404"/>
                </a:lnTo>
                <a:lnTo>
                  <a:pt x="21" y="391"/>
                </a:lnTo>
                <a:lnTo>
                  <a:pt x="15" y="385"/>
                </a:lnTo>
                <a:lnTo>
                  <a:pt x="4" y="385"/>
                </a:lnTo>
                <a:lnTo>
                  <a:pt x="1" y="364"/>
                </a:lnTo>
                <a:lnTo>
                  <a:pt x="0" y="325"/>
                </a:lnTo>
                <a:lnTo>
                  <a:pt x="8" y="295"/>
                </a:lnTo>
                <a:lnTo>
                  <a:pt x="36" y="264"/>
                </a:lnTo>
                <a:lnTo>
                  <a:pt x="59" y="230"/>
                </a:lnTo>
                <a:lnTo>
                  <a:pt x="76" y="225"/>
                </a:lnTo>
                <a:lnTo>
                  <a:pt x="101" y="178"/>
                </a:lnTo>
                <a:lnTo>
                  <a:pt x="111" y="173"/>
                </a:lnTo>
                <a:lnTo>
                  <a:pt x="117" y="176"/>
                </a:lnTo>
                <a:lnTo>
                  <a:pt x="134" y="144"/>
                </a:lnTo>
                <a:lnTo>
                  <a:pt x="148" y="77"/>
                </a:lnTo>
                <a:lnTo>
                  <a:pt x="164" y="47"/>
                </a:lnTo>
                <a:lnTo>
                  <a:pt x="194" y="0"/>
                </a:lnTo>
                <a:lnTo>
                  <a:pt x="219" y="1"/>
                </a:lnTo>
                <a:lnTo>
                  <a:pt x="239" y="43"/>
                </a:lnTo>
                <a:lnTo>
                  <a:pt x="250" y="25"/>
                </a:lnTo>
                <a:lnTo>
                  <a:pt x="276" y="32"/>
                </a:lnTo>
                <a:lnTo>
                  <a:pt x="283" y="49"/>
                </a:lnTo>
                <a:lnTo>
                  <a:pt x="301" y="38"/>
                </a:lnTo>
                <a:lnTo>
                  <a:pt x="333" y="43"/>
                </a:lnTo>
                <a:lnTo>
                  <a:pt x="332" y="31"/>
                </a:lnTo>
                <a:lnTo>
                  <a:pt x="340" y="31"/>
                </a:lnTo>
                <a:lnTo>
                  <a:pt x="352" y="48"/>
                </a:lnTo>
                <a:lnTo>
                  <a:pt x="404" y="53"/>
                </a:lnTo>
                <a:lnTo>
                  <a:pt x="412" y="38"/>
                </a:lnTo>
                <a:lnTo>
                  <a:pt x="429" y="4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21" name="Freeform 36">
            <a:extLst>
              <a:ext uri="{FF2B5EF4-FFF2-40B4-BE49-F238E27FC236}">
                <a16:creationId xmlns:a16="http://schemas.microsoft.com/office/drawing/2014/main" id="{AEA900AB-075C-1375-BCF4-6633A8405E2F}"/>
              </a:ext>
            </a:extLst>
          </xdr:cNvPr>
          <xdr:cNvSpPr>
            <a:spLocks/>
          </xdr:cNvSpPr>
        </xdr:nvSpPr>
        <xdr:spPr bwMode="auto">
          <a:xfrm>
            <a:off x="4382399" y="3140075"/>
            <a:ext cx="773906" cy="733425"/>
          </a:xfrm>
          <a:custGeom>
            <a:avLst/>
            <a:gdLst/>
            <a:ahLst/>
            <a:cxnLst>
              <a:cxn ang="0">
                <a:pos x="1188" y="150"/>
              </a:cxn>
              <a:cxn ang="0">
                <a:pos x="1159" y="285"/>
              </a:cxn>
              <a:cxn ang="0">
                <a:pos x="1216" y="438"/>
              </a:cxn>
              <a:cxn ang="0">
                <a:pos x="1119" y="454"/>
              </a:cxn>
              <a:cxn ang="0">
                <a:pos x="1099" y="497"/>
              </a:cxn>
              <a:cxn ang="0">
                <a:pos x="1051" y="594"/>
              </a:cxn>
              <a:cxn ang="0">
                <a:pos x="961" y="752"/>
              </a:cxn>
              <a:cxn ang="0">
                <a:pos x="996" y="825"/>
              </a:cxn>
              <a:cxn ang="0">
                <a:pos x="970" y="925"/>
              </a:cxn>
              <a:cxn ang="0">
                <a:pos x="880" y="1089"/>
              </a:cxn>
              <a:cxn ang="0">
                <a:pos x="628" y="1113"/>
              </a:cxn>
              <a:cxn ang="0">
                <a:pos x="430" y="1198"/>
              </a:cxn>
              <a:cxn ang="0">
                <a:pos x="323" y="1219"/>
              </a:cxn>
              <a:cxn ang="0">
                <a:pos x="50" y="1116"/>
              </a:cxn>
              <a:cxn ang="0">
                <a:pos x="43" y="1057"/>
              </a:cxn>
              <a:cxn ang="0">
                <a:pos x="0" y="889"/>
              </a:cxn>
              <a:cxn ang="0">
                <a:pos x="100" y="717"/>
              </a:cxn>
              <a:cxn ang="0">
                <a:pos x="275" y="485"/>
              </a:cxn>
              <a:cxn ang="0">
                <a:pos x="319" y="479"/>
              </a:cxn>
              <a:cxn ang="0">
                <a:pos x="444" y="130"/>
              </a:cxn>
              <a:cxn ang="0">
                <a:pos x="661" y="122"/>
              </a:cxn>
              <a:cxn ang="0">
                <a:pos x="763" y="92"/>
              </a:cxn>
              <a:cxn ang="0">
                <a:pos x="911" y="118"/>
              </a:cxn>
              <a:cxn ang="0">
                <a:pos x="928" y="84"/>
              </a:cxn>
              <a:cxn ang="0">
                <a:pos x="1094" y="148"/>
              </a:cxn>
              <a:cxn ang="0">
                <a:pos x="1123" y="118"/>
              </a:cxn>
              <a:cxn ang="0">
                <a:pos x="956" y="142"/>
              </a:cxn>
              <a:cxn ang="0">
                <a:pos x="918" y="125"/>
              </a:cxn>
              <a:cxn ang="0">
                <a:pos x="779" y="147"/>
              </a:cxn>
              <a:cxn ang="0">
                <a:pos x="682" y="84"/>
              </a:cxn>
              <a:cxn ang="0">
                <a:pos x="594" y="15"/>
              </a:cxn>
              <a:cxn ang="0">
                <a:pos x="415" y="221"/>
              </a:cxn>
              <a:cxn ang="0">
                <a:pos x="323" y="491"/>
              </a:cxn>
              <a:cxn ang="0">
                <a:pos x="222" y="620"/>
              </a:cxn>
              <a:cxn ang="0">
                <a:pos x="112" y="727"/>
              </a:cxn>
              <a:cxn ang="0">
                <a:pos x="20" y="993"/>
              </a:cxn>
              <a:cxn ang="0">
                <a:pos x="71" y="1060"/>
              </a:cxn>
              <a:cxn ang="0">
                <a:pos x="55" y="1102"/>
              </a:cxn>
              <a:cxn ang="0">
                <a:pos x="330" y="1205"/>
              </a:cxn>
              <a:cxn ang="0">
                <a:pos x="467" y="1113"/>
              </a:cxn>
              <a:cxn ang="0">
                <a:pos x="627" y="1099"/>
              </a:cxn>
              <a:cxn ang="0">
                <a:pos x="876" y="1075"/>
              </a:cxn>
              <a:cxn ang="0">
                <a:pos x="935" y="925"/>
              </a:cxn>
              <a:cxn ang="0">
                <a:pos x="981" y="823"/>
              </a:cxn>
              <a:cxn ang="0">
                <a:pos x="959" y="663"/>
              </a:cxn>
              <a:cxn ang="0">
                <a:pos x="1031" y="557"/>
              </a:cxn>
              <a:cxn ang="0">
                <a:pos x="1089" y="488"/>
              </a:cxn>
              <a:cxn ang="0">
                <a:pos x="1153" y="479"/>
              </a:cxn>
              <a:cxn ang="0">
                <a:pos x="1201" y="436"/>
              </a:cxn>
              <a:cxn ang="0">
                <a:pos x="1154" y="234"/>
              </a:cxn>
              <a:cxn ang="0">
                <a:pos x="1173" y="147"/>
              </a:cxn>
            </a:cxnLst>
            <a:rect l="0" t="0" r="r" b="b"/>
            <a:pathLst>
              <a:path w="1217" h="1249">
                <a:moveTo>
                  <a:pt x="1176" y="111"/>
                </a:moveTo>
                <a:lnTo>
                  <a:pt x="1194" y="137"/>
                </a:lnTo>
                <a:cubicBezTo>
                  <a:pt x="1196" y="140"/>
                  <a:pt x="1196" y="143"/>
                  <a:pt x="1194" y="146"/>
                </a:cubicBezTo>
                <a:lnTo>
                  <a:pt x="1186" y="157"/>
                </a:lnTo>
                <a:lnTo>
                  <a:pt x="1188" y="150"/>
                </a:lnTo>
                <a:lnTo>
                  <a:pt x="1198" y="205"/>
                </a:lnTo>
                <a:cubicBezTo>
                  <a:pt x="1199" y="208"/>
                  <a:pt x="1198" y="210"/>
                  <a:pt x="1196" y="212"/>
                </a:cubicBezTo>
                <a:lnTo>
                  <a:pt x="1167" y="241"/>
                </a:lnTo>
                <a:lnTo>
                  <a:pt x="1169" y="237"/>
                </a:lnTo>
                <a:lnTo>
                  <a:pt x="1159" y="285"/>
                </a:lnTo>
                <a:lnTo>
                  <a:pt x="1158" y="280"/>
                </a:lnTo>
                <a:lnTo>
                  <a:pt x="1208" y="366"/>
                </a:lnTo>
                <a:cubicBezTo>
                  <a:pt x="1208" y="366"/>
                  <a:pt x="1209" y="368"/>
                  <a:pt x="1209" y="369"/>
                </a:cubicBezTo>
                <a:lnTo>
                  <a:pt x="1216" y="434"/>
                </a:lnTo>
                <a:cubicBezTo>
                  <a:pt x="1217" y="435"/>
                  <a:pt x="1216" y="437"/>
                  <a:pt x="1216" y="438"/>
                </a:cubicBezTo>
                <a:lnTo>
                  <a:pt x="1194" y="486"/>
                </a:lnTo>
                <a:cubicBezTo>
                  <a:pt x="1193" y="489"/>
                  <a:pt x="1190" y="491"/>
                  <a:pt x="1187" y="491"/>
                </a:cubicBezTo>
                <a:lnTo>
                  <a:pt x="1147" y="491"/>
                </a:lnTo>
                <a:cubicBezTo>
                  <a:pt x="1144" y="491"/>
                  <a:pt x="1141" y="490"/>
                  <a:pt x="1140" y="487"/>
                </a:cubicBezTo>
                <a:lnTo>
                  <a:pt x="1119" y="454"/>
                </a:lnTo>
                <a:lnTo>
                  <a:pt x="1125" y="458"/>
                </a:lnTo>
                <a:lnTo>
                  <a:pt x="1100" y="458"/>
                </a:lnTo>
                <a:lnTo>
                  <a:pt x="1108" y="450"/>
                </a:lnTo>
                <a:lnTo>
                  <a:pt x="1105" y="489"/>
                </a:lnTo>
                <a:cubicBezTo>
                  <a:pt x="1105" y="493"/>
                  <a:pt x="1103" y="496"/>
                  <a:pt x="1099" y="497"/>
                </a:cubicBezTo>
                <a:lnTo>
                  <a:pt x="1052" y="509"/>
                </a:lnTo>
                <a:lnTo>
                  <a:pt x="1058" y="503"/>
                </a:lnTo>
                <a:lnTo>
                  <a:pt x="1046" y="557"/>
                </a:lnTo>
                <a:lnTo>
                  <a:pt x="1047" y="555"/>
                </a:lnTo>
                <a:lnTo>
                  <a:pt x="1051" y="594"/>
                </a:lnTo>
                <a:lnTo>
                  <a:pt x="1051" y="639"/>
                </a:lnTo>
                <a:cubicBezTo>
                  <a:pt x="1051" y="642"/>
                  <a:pt x="1049" y="645"/>
                  <a:pt x="1046" y="646"/>
                </a:cubicBezTo>
                <a:lnTo>
                  <a:pt x="969" y="672"/>
                </a:lnTo>
                <a:lnTo>
                  <a:pt x="974" y="665"/>
                </a:lnTo>
                <a:lnTo>
                  <a:pt x="961" y="752"/>
                </a:lnTo>
                <a:lnTo>
                  <a:pt x="959" y="745"/>
                </a:lnTo>
                <a:lnTo>
                  <a:pt x="977" y="763"/>
                </a:lnTo>
                <a:cubicBezTo>
                  <a:pt x="978" y="764"/>
                  <a:pt x="978" y="765"/>
                  <a:pt x="979" y="766"/>
                </a:cubicBezTo>
                <a:lnTo>
                  <a:pt x="997" y="818"/>
                </a:lnTo>
                <a:cubicBezTo>
                  <a:pt x="997" y="820"/>
                  <a:pt x="997" y="823"/>
                  <a:pt x="996" y="825"/>
                </a:cubicBezTo>
                <a:lnTo>
                  <a:pt x="942" y="908"/>
                </a:lnTo>
                <a:lnTo>
                  <a:pt x="943" y="901"/>
                </a:lnTo>
                <a:lnTo>
                  <a:pt x="946" y="916"/>
                </a:lnTo>
                <a:lnTo>
                  <a:pt x="942" y="911"/>
                </a:lnTo>
                <a:lnTo>
                  <a:pt x="970" y="925"/>
                </a:lnTo>
                <a:cubicBezTo>
                  <a:pt x="973" y="926"/>
                  <a:pt x="975" y="929"/>
                  <a:pt x="975" y="932"/>
                </a:cubicBezTo>
                <a:lnTo>
                  <a:pt x="972" y="1015"/>
                </a:lnTo>
                <a:cubicBezTo>
                  <a:pt x="971" y="1017"/>
                  <a:pt x="970" y="1020"/>
                  <a:pt x="969" y="1021"/>
                </a:cubicBezTo>
                <a:lnTo>
                  <a:pt x="886" y="1087"/>
                </a:lnTo>
                <a:cubicBezTo>
                  <a:pt x="884" y="1089"/>
                  <a:pt x="882" y="1089"/>
                  <a:pt x="880" y="1089"/>
                </a:cubicBezTo>
                <a:lnTo>
                  <a:pt x="801" y="1082"/>
                </a:lnTo>
                <a:lnTo>
                  <a:pt x="678" y="1074"/>
                </a:lnTo>
                <a:lnTo>
                  <a:pt x="683" y="1072"/>
                </a:lnTo>
                <a:lnTo>
                  <a:pt x="637" y="1112"/>
                </a:lnTo>
                <a:cubicBezTo>
                  <a:pt x="635" y="1114"/>
                  <a:pt x="631" y="1114"/>
                  <a:pt x="628" y="1113"/>
                </a:cubicBezTo>
                <a:lnTo>
                  <a:pt x="603" y="1100"/>
                </a:lnTo>
                <a:lnTo>
                  <a:pt x="608" y="1100"/>
                </a:lnTo>
                <a:lnTo>
                  <a:pt x="475" y="1126"/>
                </a:lnTo>
                <a:lnTo>
                  <a:pt x="481" y="1122"/>
                </a:lnTo>
                <a:lnTo>
                  <a:pt x="430" y="1198"/>
                </a:lnTo>
                <a:cubicBezTo>
                  <a:pt x="429" y="1198"/>
                  <a:pt x="429" y="1199"/>
                  <a:pt x="428" y="1199"/>
                </a:cubicBezTo>
                <a:lnTo>
                  <a:pt x="375" y="1246"/>
                </a:lnTo>
                <a:cubicBezTo>
                  <a:pt x="372" y="1249"/>
                  <a:pt x="368" y="1249"/>
                  <a:pt x="365" y="1247"/>
                </a:cubicBezTo>
                <a:lnTo>
                  <a:pt x="321" y="1218"/>
                </a:lnTo>
                <a:lnTo>
                  <a:pt x="323" y="1219"/>
                </a:lnTo>
                <a:lnTo>
                  <a:pt x="207" y="1172"/>
                </a:lnTo>
                <a:lnTo>
                  <a:pt x="88" y="1117"/>
                </a:lnTo>
                <a:lnTo>
                  <a:pt x="92" y="1118"/>
                </a:lnTo>
                <a:lnTo>
                  <a:pt x="55" y="1118"/>
                </a:lnTo>
                <a:cubicBezTo>
                  <a:pt x="53" y="1118"/>
                  <a:pt x="51" y="1117"/>
                  <a:pt x="50" y="1116"/>
                </a:cubicBezTo>
                <a:lnTo>
                  <a:pt x="39" y="1105"/>
                </a:lnTo>
                <a:cubicBezTo>
                  <a:pt x="36" y="1103"/>
                  <a:pt x="36" y="1099"/>
                  <a:pt x="38" y="1095"/>
                </a:cubicBezTo>
                <a:lnTo>
                  <a:pt x="59" y="1062"/>
                </a:lnTo>
                <a:lnTo>
                  <a:pt x="60" y="1072"/>
                </a:lnTo>
                <a:lnTo>
                  <a:pt x="43" y="1057"/>
                </a:lnTo>
                <a:lnTo>
                  <a:pt x="48" y="1059"/>
                </a:lnTo>
                <a:lnTo>
                  <a:pt x="20" y="1059"/>
                </a:lnTo>
                <a:cubicBezTo>
                  <a:pt x="15" y="1059"/>
                  <a:pt x="12" y="1056"/>
                  <a:pt x="12" y="1052"/>
                </a:cubicBezTo>
                <a:lnTo>
                  <a:pt x="4" y="995"/>
                </a:lnTo>
                <a:lnTo>
                  <a:pt x="0" y="889"/>
                </a:lnTo>
                <a:cubicBezTo>
                  <a:pt x="0" y="888"/>
                  <a:pt x="1" y="887"/>
                  <a:pt x="1" y="886"/>
                </a:cubicBezTo>
                <a:lnTo>
                  <a:pt x="22" y="803"/>
                </a:lnTo>
                <a:cubicBezTo>
                  <a:pt x="22" y="801"/>
                  <a:pt x="23" y="800"/>
                  <a:pt x="24" y="799"/>
                </a:cubicBezTo>
                <a:lnTo>
                  <a:pt x="100" y="716"/>
                </a:lnTo>
                <a:lnTo>
                  <a:pt x="100" y="717"/>
                </a:lnTo>
                <a:lnTo>
                  <a:pt x="161" y="627"/>
                </a:lnTo>
                <a:cubicBezTo>
                  <a:pt x="162" y="625"/>
                  <a:pt x="164" y="624"/>
                  <a:pt x="165" y="624"/>
                </a:cubicBezTo>
                <a:lnTo>
                  <a:pt x="212" y="609"/>
                </a:lnTo>
                <a:lnTo>
                  <a:pt x="207" y="612"/>
                </a:lnTo>
                <a:lnTo>
                  <a:pt x="275" y="485"/>
                </a:lnTo>
                <a:cubicBezTo>
                  <a:pt x="276" y="484"/>
                  <a:pt x="277" y="482"/>
                  <a:pt x="278" y="482"/>
                </a:cubicBezTo>
                <a:lnTo>
                  <a:pt x="304" y="469"/>
                </a:lnTo>
                <a:cubicBezTo>
                  <a:pt x="306" y="468"/>
                  <a:pt x="308" y="467"/>
                  <a:pt x="310" y="468"/>
                </a:cubicBezTo>
                <a:lnTo>
                  <a:pt x="329" y="476"/>
                </a:lnTo>
                <a:lnTo>
                  <a:pt x="319" y="479"/>
                </a:lnTo>
                <a:lnTo>
                  <a:pt x="365" y="394"/>
                </a:lnTo>
                <a:lnTo>
                  <a:pt x="364" y="397"/>
                </a:lnTo>
                <a:lnTo>
                  <a:pt x="400" y="215"/>
                </a:lnTo>
                <a:cubicBezTo>
                  <a:pt x="400" y="214"/>
                  <a:pt x="401" y="214"/>
                  <a:pt x="401" y="213"/>
                </a:cubicBezTo>
                <a:lnTo>
                  <a:pt x="444" y="130"/>
                </a:lnTo>
                <a:lnTo>
                  <a:pt x="527" y="4"/>
                </a:lnTo>
                <a:cubicBezTo>
                  <a:pt x="529" y="2"/>
                  <a:pt x="532" y="0"/>
                  <a:pt x="535" y="0"/>
                </a:cubicBezTo>
                <a:lnTo>
                  <a:pt x="602" y="4"/>
                </a:lnTo>
                <a:cubicBezTo>
                  <a:pt x="605" y="4"/>
                  <a:pt x="608" y="6"/>
                  <a:pt x="609" y="9"/>
                </a:cubicBezTo>
                <a:lnTo>
                  <a:pt x="661" y="122"/>
                </a:lnTo>
                <a:lnTo>
                  <a:pt x="647" y="121"/>
                </a:lnTo>
                <a:lnTo>
                  <a:pt x="677" y="72"/>
                </a:lnTo>
                <a:cubicBezTo>
                  <a:pt x="679" y="69"/>
                  <a:pt x="683" y="68"/>
                  <a:pt x="686" y="69"/>
                </a:cubicBezTo>
                <a:lnTo>
                  <a:pt x="758" y="88"/>
                </a:lnTo>
                <a:cubicBezTo>
                  <a:pt x="760" y="88"/>
                  <a:pt x="762" y="90"/>
                  <a:pt x="763" y="92"/>
                </a:cubicBezTo>
                <a:lnTo>
                  <a:pt x="782" y="137"/>
                </a:lnTo>
                <a:lnTo>
                  <a:pt x="770" y="134"/>
                </a:lnTo>
                <a:lnTo>
                  <a:pt x="819" y="104"/>
                </a:lnTo>
                <a:cubicBezTo>
                  <a:pt x="821" y="103"/>
                  <a:pt x="823" y="102"/>
                  <a:pt x="825" y="103"/>
                </a:cubicBezTo>
                <a:lnTo>
                  <a:pt x="911" y="118"/>
                </a:lnTo>
                <a:lnTo>
                  <a:pt x="902" y="126"/>
                </a:lnTo>
                <a:lnTo>
                  <a:pt x="898" y="93"/>
                </a:lnTo>
                <a:cubicBezTo>
                  <a:pt x="898" y="90"/>
                  <a:pt x="898" y="88"/>
                  <a:pt x="900" y="86"/>
                </a:cubicBezTo>
                <a:cubicBezTo>
                  <a:pt x="902" y="85"/>
                  <a:pt x="904" y="84"/>
                  <a:pt x="906" y="84"/>
                </a:cubicBezTo>
                <a:lnTo>
                  <a:pt x="928" y="84"/>
                </a:lnTo>
                <a:cubicBezTo>
                  <a:pt x="931" y="84"/>
                  <a:pt x="933" y="85"/>
                  <a:pt x="934" y="87"/>
                </a:cubicBezTo>
                <a:lnTo>
                  <a:pt x="969" y="132"/>
                </a:lnTo>
                <a:lnTo>
                  <a:pt x="963" y="129"/>
                </a:lnTo>
                <a:lnTo>
                  <a:pt x="1102" y="144"/>
                </a:lnTo>
                <a:lnTo>
                  <a:pt x="1094" y="148"/>
                </a:lnTo>
                <a:lnTo>
                  <a:pt x="1116" y="107"/>
                </a:lnTo>
                <a:cubicBezTo>
                  <a:pt x="1118" y="104"/>
                  <a:pt x="1121" y="102"/>
                  <a:pt x="1124" y="103"/>
                </a:cubicBezTo>
                <a:lnTo>
                  <a:pt x="1170" y="108"/>
                </a:lnTo>
                <a:lnTo>
                  <a:pt x="1169" y="123"/>
                </a:lnTo>
                <a:lnTo>
                  <a:pt x="1123" y="118"/>
                </a:lnTo>
                <a:lnTo>
                  <a:pt x="1131" y="114"/>
                </a:lnTo>
                <a:lnTo>
                  <a:pt x="1108" y="156"/>
                </a:lnTo>
                <a:cubicBezTo>
                  <a:pt x="1107" y="159"/>
                  <a:pt x="1103" y="160"/>
                  <a:pt x="1100" y="160"/>
                </a:cubicBezTo>
                <a:lnTo>
                  <a:pt x="962" y="145"/>
                </a:lnTo>
                <a:cubicBezTo>
                  <a:pt x="959" y="145"/>
                  <a:pt x="957" y="144"/>
                  <a:pt x="956" y="142"/>
                </a:cubicBezTo>
                <a:lnTo>
                  <a:pt x="922" y="97"/>
                </a:lnTo>
                <a:lnTo>
                  <a:pt x="928" y="100"/>
                </a:lnTo>
                <a:lnTo>
                  <a:pt x="906" y="100"/>
                </a:lnTo>
                <a:lnTo>
                  <a:pt x="914" y="91"/>
                </a:lnTo>
                <a:lnTo>
                  <a:pt x="918" y="125"/>
                </a:lnTo>
                <a:cubicBezTo>
                  <a:pt x="918" y="127"/>
                  <a:pt x="917" y="130"/>
                  <a:pt x="915" y="131"/>
                </a:cubicBezTo>
                <a:cubicBezTo>
                  <a:pt x="913" y="133"/>
                  <a:pt x="911" y="134"/>
                  <a:pt x="908" y="133"/>
                </a:cubicBezTo>
                <a:lnTo>
                  <a:pt x="822" y="118"/>
                </a:lnTo>
                <a:lnTo>
                  <a:pt x="828" y="117"/>
                </a:lnTo>
                <a:lnTo>
                  <a:pt x="779" y="147"/>
                </a:lnTo>
                <a:cubicBezTo>
                  <a:pt x="777" y="149"/>
                  <a:pt x="774" y="149"/>
                  <a:pt x="772" y="148"/>
                </a:cubicBezTo>
                <a:cubicBezTo>
                  <a:pt x="770" y="147"/>
                  <a:pt x="768" y="146"/>
                  <a:pt x="767" y="144"/>
                </a:cubicBezTo>
                <a:lnTo>
                  <a:pt x="748" y="99"/>
                </a:lnTo>
                <a:lnTo>
                  <a:pt x="754" y="103"/>
                </a:lnTo>
                <a:lnTo>
                  <a:pt x="682" y="84"/>
                </a:lnTo>
                <a:lnTo>
                  <a:pt x="691" y="81"/>
                </a:lnTo>
                <a:lnTo>
                  <a:pt x="661" y="130"/>
                </a:lnTo>
                <a:cubicBezTo>
                  <a:pt x="659" y="132"/>
                  <a:pt x="657" y="134"/>
                  <a:pt x="654" y="133"/>
                </a:cubicBezTo>
                <a:cubicBezTo>
                  <a:pt x="651" y="133"/>
                  <a:pt x="648" y="132"/>
                  <a:pt x="647" y="129"/>
                </a:cubicBezTo>
                <a:lnTo>
                  <a:pt x="594" y="15"/>
                </a:lnTo>
                <a:lnTo>
                  <a:pt x="601" y="20"/>
                </a:lnTo>
                <a:lnTo>
                  <a:pt x="534" y="16"/>
                </a:lnTo>
                <a:lnTo>
                  <a:pt x="541" y="13"/>
                </a:lnTo>
                <a:lnTo>
                  <a:pt x="459" y="138"/>
                </a:lnTo>
                <a:lnTo>
                  <a:pt x="415" y="221"/>
                </a:lnTo>
                <a:lnTo>
                  <a:pt x="416" y="218"/>
                </a:lnTo>
                <a:lnTo>
                  <a:pt x="380" y="400"/>
                </a:lnTo>
                <a:cubicBezTo>
                  <a:pt x="380" y="401"/>
                  <a:pt x="379" y="401"/>
                  <a:pt x="379" y="402"/>
                </a:cubicBezTo>
                <a:lnTo>
                  <a:pt x="333" y="487"/>
                </a:lnTo>
                <a:cubicBezTo>
                  <a:pt x="331" y="490"/>
                  <a:pt x="327" y="492"/>
                  <a:pt x="323" y="491"/>
                </a:cubicBezTo>
                <a:lnTo>
                  <a:pt x="305" y="483"/>
                </a:lnTo>
                <a:lnTo>
                  <a:pt x="311" y="483"/>
                </a:lnTo>
                <a:lnTo>
                  <a:pt x="286" y="496"/>
                </a:lnTo>
                <a:lnTo>
                  <a:pt x="289" y="493"/>
                </a:lnTo>
                <a:lnTo>
                  <a:pt x="222" y="620"/>
                </a:lnTo>
                <a:cubicBezTo>
                  <a:pt x="221" y="622"/>
                  <a:pt x="219" y="623"/>
                  <a:pt x="217" y="624"/>
                </a:cubicBezTo>
                <a:lnTo>
                  <a:pt x="170" y="639"/>
                </a:lnTo>
                <a:lnTo>
                  <a:pt x="174" y="636"/>
                </a:lnTo>
                <a:lnTo>
                  <a:pt x="113" y="726"/>
                </a:lnTo>
                <a:cubicBezTo>
                  <a:pt x="113" y="727"/>
                  <a:pt x="113" y="727"/>
                  <a:pt x="112" y="727"/>
                </a:cubicBezTo>
                <a:lnTo>
                  <a:pt x="36" y="810"/>
                </a:lnTo>
                <a:lnTo>
                  <a:pt x="38" y="807"/>
                </a:lnTo>
                <a:lnTo>
                  <a:pt x="16" y="890"/>
                </a:lnTo>
                <a:lnTo>
                  <a:pt x="16" y="888"/>
                </a:lnTo>
                <a:lnTo>
                  <a:pt x="20" y="993"/>
                </a:lnTo>
                <a:lnTo>
                  <a:pt x="27" y="1050"/>
                </a:lnTo>
                <a:lnTo>
                  <a:pt x="20" y="1043"/>
                </a:lnTo>
                <a:lnTo>
                  <a:pt x="48" y="1043"/>
                </a:lnTo>
                <a:cubicBezTo>
                  <a:pt x="50" y="1043"/>
                  <a:pt x="51" y="1044"/>
                  <a:pt x="53" y="1045"/>
                </a:cubicBezTo>
                <a:lnTo>
                  <a:pt x="71" y="1060"/>
                </a:lnTo>
                <a:cubicBezTo>
                  <a:pt x="74" y="1063"/>
                  <a:pt x="75" y="1067"/>
                  <a:pt x="72" y="1071"/>
                </a:cubicBezTo>
                <a:lnTo>
                  <a:pt x="51" y="1104"/>
                </a:lnTo>
                <a:lnTo>
                  <a:pt x="50" y="1094"/>
                </a:lnTo>
                <a:lnTo>
                  <a:pt x="61" y="1104"/>
                </a:lnTo>
                <a:lnTo>
                  <a:pt x="55" y="1102"/>
                </a:lnTo>
                <a:lnTo>
                  <a:pt x="92" y="1102"/>
                </a:lnTo>
                <a:cubicBezTo>
                  <a:pt x="93" y="1102"/>
                  <a:pt x="94" y="1102"/>
                  <a:pt x="95" y="1103"/>
                </a:cubicBezTo>
                <a:lnTo>
                  <a:pt x="213" y="1157"/>
                </a:lnTo>
                <a:lnTo>
                  <a:pt x="329" y="1204"/>
                </a:lnTo>
                <a:cubicBezTo>
                  <a:pt x="329" y="1204"/>
                  <a:pt x="330" y="1205"/>
                  <a:pt x="330" y="1205"/>
                </a:cubicBezTo>
                <a:lnTo>
                  <a:pt x="374" y="1234"/>
                </a:lnTo>
                <a:lnTo>
                  <a:pt x="364" y="1234"/>
                </a:lnTo>
                <a:lnTo>
                  <a:pt x="418" y="1187"/>
                </a:lnTo>
                <a:lnTo>
                  <a:pt x="416" y="1189"/>
                </a:lnTo>
                <a:lnTo>
                  <a:pt x="467" y="1113"/>
                </a:lnTo>
                <a:cubicBezTo>
                  <a:pt x="469" y="1111"/>
                  <a:pt x="470" y="1110"/>
                  <a:pt x="472" y="1110"/>
                </a:cubicBezTo>
                <a:lnTo>
                  <a:pt x="605" y="1085"/>
                </a:lnTo>
                <a:cubicBezTo>
                  <a:pt x="606" y="1084"/>
                  <a:pt x="608" y="1084"/>
                  <a:pt x="610" y="1085"/>
                </a:cubicBezTo>
                <a:lnTo>
                  <a:pt x="636" y="1098"/>
                </a:lnTo>
                <a:lnTo>
                  <a:pt x="627" y="1099"/>
                </a:lnTo>
                <a:lnTo>
                  <a:pt x="673" y="1060"/>
                </a:lnTo>
                <a:cubicBezTo>
                  <a:pt x="675" y="1059"/>
                  <a:pt x="677" y="1058"/>
                  <a:pt x="679" y="1058"/>
                </a:cubicBezTo>
                <a:lnTo>
                  <a:pt x="802" y="1066"/>
                </a:lnTo>
                <a:lnTo>
                  <a:pt x="882" y="1073"/>
                </a:lnTo>
                <a:lnTo>
                  <a:pt x="876" y="1075"/>
                </a:lnTo>
                <a:lnTo>
                  <a:pt x="958" y="1009"/>
                </a:lnTo>
                <a:lnTo>
                  <a:pt x="956" y="1015"/>
                </a:lnTo>
                <a:lnTo>
                  <a:pt x="959" y="932"/>
                </a:lnTo>
                <a:lnTo>
                  <a:pt x="963" y="939"/>
                </a:lnTo>
                <a:lnTo>
                  <a:pt x="935" y="925"/>
                </a:lnTo>
                <a:cubicBezTo>
                  <a:pt x="933" y="924"/>
                  <a:pt x="931" y="922"/>
                  <a:pt x="931" y="920"/>
                </a:cubicBezTo>
                <a:lnTo>
                  <a:pt x="927" y="905"/>
                </a:lnTo>
                <a:cubicBezTo>
                  <a:pt x="927" y="903"/>
                  <a:pt x="927" y="901"/>
                  <a:pt x="928" y="899"/>
                </a:cubicBezTo>
                <a:lnTo>
                  <a:pt x="982" y="816"/>
                </a:lnTo>
                <a:lnTo>
                  <a:pt x="981" y="823"/>
                </a:lnTo>
                <a:lnTo>
                  <a:pt x="964" y="771"/>
                </a:lnTo>
                <a:lnTo>
                  <a:pt x="965" y="774"/>
                </a:lnTo>
                <a:lnTo>
                  <a:pt x="948" y="756"/>
                </a:lnTo>
                <a:cubicBezTo>
                  <a:pt x="946" y="754"/>
                  <a:pt x="945" y="752"/>
                  <a:pt x="945" y="749"/>
                </a:cubicBezTo>
                <a:lnTo>
                  <a:pt x="959" y="663"/>
                </a:lnTo>
                <a:cubicBezTo>
                  <a:pt x="959" y="660"/>
                  <a:pt x="961" y="658"/>
                  <a:pt x="964" y="657"/>
                </a:cubicBezTo>
                <a:lnTo>
                  <a:pt x="1041" y="631"/>
                </a:lnTo>
                <a:lnTo>
                  <a:pt x="1035" y="639"/>
                </a:lnTo>
                <a:lnTo>
                  <a:pt x="1035" y="596"/>
                </a:lnTo>
                <a:lnTo>
                  <a:pt x="1031" y="557"/>
                </a:lnTo>
                <a:cubicBezTo>
                  <a:pt x="1031" y="556"/>
                  <a:pt x="1031" y="555"/>
                  <a:pt x="1031" y="554"/>
                </a:cubicBezTo>
                <a:lnTo>
                  <a:pt x="1043" y="499"/>
                </a:lnTo>
                <a:cubicBezTo>
                  <a:pt x="1043" y="496"/>
                  <a:pt x="1045" y="494"/>
                  <a:pt x="1048" y="493"/>
                </a:cubicBezTo>
                <a:lnTo>
                  <a:pt x="1095" y="481"/>
                </a:lnTo>
                <a:lnTo>
                  <a:pt x="1089" y="488"/>
                </a:lnTo>
                <a:lnTo>
                  <a:pt x="1092" y="449"/>
                </a:lnTo>
                <a:cubicBezTo>
                  <a:pt x="1093" y="445"/>
                  <a:pt x="1096" y="442"/>
                  <a:pt x="1100" y="442"/>
                </a:cubicBezTo>
                <a:lnTo>
                  <a:pt x="1125" y="442"/>
                </a:lnTo>
                <a:cubicBezTo>
                  <a:pt x="1128" y="442"/>
                  <a:pt x="1131" y="443"/>
                  <a:pt x="1132" y="445"/>
                </a:cubicBezTo>
                <a:lnTo>
                  <a:pt x="1153" y="479"/>
                </a:lnTo>
                <a:lnTo>
                  <a:pt x="1147" y="475"/>
                </a:lnTo>
                <a:lnTo>
                  <a:pt x="1187" y="475"/>
                </a:lnTo>
                <a:lnTo>
                  <a:pt x="1180" y="480"/>
                </a:lnTo>
                <a:lnTo>
                  <a:pt x="1201" y="432"/>
                </a:lnTo>
                <a:lnTo>
                  <a:pt x="1201" y="436"/>
                </a:lnTo>
                <a:lnTo>
                  <a:pt x="1193" y="370"/>
                </a:lnTo>
                <a:lnTo>
                  <a:pt x="1194" y="374"/>
                </a:lnTo>
                <a:lnTo>
                  <a:pt x="1144" y="288"/>
                </a:lnTo>
                <a:cubicBezTo>
                  <a:pt x="1143" y="286"/>
                  <a:pt x="1143" y="284"/>
                  <a:pt x="1143" y="282"/>
                </a:cubicBezTo>
                <a:lnTo>
                  <a:pt x="1154" y="234"/>
                </a:lnTo>
                <a:cubicBezTo>
                  <a:pt x="1154" y="232"/>
                  <a:pt x="1155" y="231"/>
                  <a:pt x="1156" y="230"/>
                </a:cubicBezTo>
                <a:lnTo>
                  <a:pt x="1184" y="201"/>
                </a:lnTo>
                <a:lnTo>
                  <a:pt x="1182" y="208"/>
                </a:lnTo>
                <a:lnTo>
                  <a:pt x="1172" y="153"/>
                </a:lnTo>
                <a:cubicBezTo>
                  <a:pt x="1172" y="151"/>
                  <a:pt x="1172" y="149"/>
                  <a:pt x="1173" y="147"/>
                </a:cubicBezTo>
                <a:lnTo>
                  <a:pt x="1181" y="137"/>
                </a:lnTo>
                <a:lnTo>
                  <a:pt x="1180" y="146"/>
                </a:lnTo>
                <a:lnTo>
                  <a:pt x="1163" y="120"/>
                </a:lnTo>
                <a:lnTo>
                  <a:pt x="1176" y="111"/>
                </a:lnTo>
                <a:close/>
              </a:path>
            </a:pathLst>
          </a:custGeom>
          <a:solidFill>
            <a:schemeClr val="bg1">
              <a:lumMod val="50000"/>
            </a:schemeClr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22" name="Freeform 41">
            <a:extLst>
              <a:ext uri="{FF2B5EF4-FFF2-40B4-BE49-F238E27FC236}">
                <a16:creationId xmlns:a16="http://schemas.microsoft.com/office/drawing/2014/main" id="{59E0031C-E4F9-A0C4-9BFF-3CD5D6246545}"/>
              </a:ext>
            </a:extLst>
          </xdr:cNvPr>
          <xdr:cNvSpPr>
            <a:spLocks/>
          </xdr:cNvSpPr>
        </xdr:nvSpPr>
        <xdr:spPr bwMode="auto">
          <a:xfrm>
            <a:off x="4652406" y="2432050"/>
            <a:ext cx="527976" cy="796925"/>
          </a:xfrm>
          <a:custGeom>
            <a:avLst/>
            <a:gdLst/>
            <a:ahLst/>
            <a:cxnLst>
              <a:cxn ang="0">
                <a:pos x="274" y="489"/>
              </a:cxn>
              <a:cxn ang="0">
                <a:pos x="257" y="487"/>
              </a:cxn>
              <a:cxn ang="0">
                <a:pos x="248" y="502"/>
              </a:cxn>
              <a:cxn ang="0">
                <a:pos x="197" y="497"/>
              </a:cxn>
              <a:cxn ang="0">
                <a:pos x="185" y="480"/>
              </a:cxn>
              <a:cxn ang="0">
                <a:pos x="177" y="480"/>
              </a:cxn>
              <a:cxn ang="0">
                <a:pos x="178" y="493"/>
              </a:cxn>
              <a:cxn ang="0">
                <a:pos x="146" y="487"/>
              </a:cxn>
              <a:cxn ang="0">
                <a:pos x="128" y="498"/>
              </a:cxn>
              <a:cxn ang="0">
                <a:pos x="121" y="481"/>
              </a:cxn>
              <a:cxn ang="0">
                <a:pos x="95" y="474"/>
              </a:cxn>
              <a:cxn ang="0">
                <a:pos x="84" y="493"/>
              </a:cxn>
              <a:cxn ang="0">
                <a:pos x="65" y="451"/>
              </a:cxn>
              <a:cxn ang="0">
                <a:pos x="40" y="450"/>
              </a:cxn>
              <a:cxn ang="0">
                <a:pos x="9" y="496"/>
              </a:cxn>
              <a:cxn ang="0">
                <a:pos x="0" y="464"/>
              </a:cxn>
              <a:cxn ang="0">
                <a:pos x="0" y="382"/>
              </a:cxn>
              <a:cxn ang="0">
                <a:pos x="26" y="298"/>
              </a:cxn>
              <a:cxn ang="0">
                <a:pos x="56" y="248"/>
              </a:cxn>
              <a:cxn ang="0">
                <a:pos x="82" y="214"/>
              </a:cxn>
              <a:cxn ang="0">
                <a:pos x="94" y="168"/>
              </a:cxn>
              <a:cxn ang="0">
                <a:pos x="88" y="151"/>
              </a:cxn>
              <a:cxn ang="0">
                <a:pos x="97" y="123"/>
              </a:cxn>
              <a:cxn ang="0">
                <a:pos x="97" y="113"/>
              </a:cxn>
              <a:cxn ang="0">
                <a:pos x="119" y="100"/>
              </a:cxn>
              <a:cxn ang="0">
                <a:pos x="147" y="69"/>
              </a:cxn>
              <a:cxn ang="0">
                <a:pos x="159" y="27"/>
              </a:cxn>
              <a:cxn ang="0">
                <a:pos x="149" y="19"/>
              </a:cxn>
              <a:cxn ang="0">
                <a:pos x="130" y="15"/>
              </a:cxn>
              <a:cxn ang="0">
                <a:pos x="146" y="0"/>
              </a:cxn>
              <a:cxn ang="0">
                <a:pos x="166" y="10"/>
              </a:cxn>
              <a:cxn ang="0">
                <a:pos x="182" y="10"/>
              </a:cxn>
              <a:cxn ang="0">
                <a:pos x="205" y="32"/>
              </a:cxn>
              <a:cxn ang="0">
                <a:pos x="207" y="94"/>
              </a:cxn>
              <a:cxn ang="0">
                <a:pos x="198" y="119"/>
              </a:cxn>
              <a:cxn ang="0">
                <a:pos x="188" y="129"/>
              </a:cxn>
              <a:cxn ang="0">
                <a:pos x="202" y="136"/>
              </a:cxn>
              <a:cxn ang="0">
                <a:pos x="205" y="150"/>
              </a:cxn>
              <a:cxn ang="0">
                <a:pos x="231" y="183"/>
              </a:cxn>
              <a:cxn ang="0">
                <a:pos x="252" y="178"/>
              </a:cxn>
              <a:cxn ang="0">
                <a:pos x="263" y="185"/>
              </a:cxn>
              <a:cxn ang="0">
                <a:pos x="263" y="203"/>
              </a:cxn>
              <a:cxn ang="0">
                <a:pos x="243" y="212"/>
              </a:cxn>
              <a:cxn ang="0">
                <a:pos x="228" y="245"/>
              </a:cxn>
              <a:cxn ang="0">
                <a:pos x="243" y="268"/>
              </a:cxn>
              <a:cxn ang="0">
                <a:pos x="258" y="283"/>
              </a:cxn>
              <a:cxn ang="0">
                <a:pos x="254" y="289"/>
              </a:cxn>
              <a:cxn ang="0">
                <a:pos x="267" y="319"/>
              </a:cxn>
              <a:cxn ang="0">
                <a:pos x="295" y="327"/>
              </a:cxn>
              <a:cxn ang="0">
                <a:pos x="307" y="330"/>
              </a:cxn>
              <a:cxn ang="0">
                <a:pos x="268" y="365"/>
              </a:cxn>
              <a:cxn ang="0">
                <a:pos x="270" y="372"/>
              </a:cxn>
              <a:cxn ang="0">
                <a:pos x="256" y="388"/>
              </a:cxn>
              <a:cxn ang="0">
                <a:pos x="261" y="400"/>
              </a:cxn>
              <a:cxn ang="0">
                <a:pos x="281" y="413"/>
              </a:cxn>
              <a:cxn ang="0">
                <a:pos x="275" y="422"/>
              </a:cxn>
              <a:cxn ang="0">
                <a:pos x="279" y="432"/>
              </a:cxn>
              <a:cxn ang="0">
                <a:pos x="268" y="445"/>
              </a:cxn>
              <a:cxn ang="0">
                <a:pos x="267" y="463"/>
              </a:cxn>
              <a:cxn ang="0">
                <a:pos x="280" y="471"/>
              </a:cxn>
              <a:cxn ang="0">
                <a:pos x="274" y="489"/>
              </a:cxn>
            </a:cxnLst>
            <a:rect l="0" t="0" r="r" b="b"/>
            <a:pathLst>
              <a:path w="307" h="502">
                <a:moveTo>
                  <a:pt x="274" y="489"/>
                </a:moveTo>
                <a:lnTo>
                  <a:pt x="257" y="487"/>
                </a:lnTo>
                <a:lnTo>
                  <a:pt x="248" y="502"/>
                </a:lnTo>
                <a:lnTo>
                  <a:pt x="197" y="497"/>
                </a:lnTo>
                <a:lnTo>
                  <a:pt x="185" y="480"/>
                </a:lnTo>
                <a:lnTo>
                  <a:pt x="177" y="480"/>
                </a:lnTo>
                <a:lnTo>
                  <a:pt x="178" y="493"/>
                </a:lnTo>
                <a:lnTo>
                  <a:pt x="146" y="487"/>
                </a:lnTo>
                <a:lnTo>
                  <a:pt x="128" y="498"/>
                </a:lnTo>
                <a:lnTo>
                  <a:pt x="121" y="481"/>
                </a:lnTo>
                <a:lnTo>
                  <a:pt x="95" y="474"/>
                </a:lnTo>
                <a:lnTo>
                  <a:pt x="84" y="493"/>
                </a:lnTo>
                <a:lnTo>
                  <a:pt x="65" y="451"/>
                </a:lnTo>
                <a:lnTo>
                  <a:pt x="40" y="450"/>
                </a:lnTo>
                <a:lnTo>
                  <a:pt x="9" y="496"/>
                </a:lnTo>
                <a:lnTo>
                  <a:pt x="0" y="464"/>
                </a:lnTo>
                <a:lnTo>
                  <a:pt x="0" y="382"/>
                </a:lnTo>
                <a:lnTo>
                  <a:pt x="26" y="298"/>
                </a:lnTo>
                <a:lnTo>
                  <a:pt x="56" y="248"/>
                </a:lnTo>
                <a:lnTo>
                  <a:pt x="82" y="214"/>
                </a:lnTo>
                <a:lnTo>
                  <a:pt x="94" y="168"/>
                </a:lnTo>
                <a:lnTo>
                  <a:pt x="88" y="151"/>
                </a:lnTo>
                <a:lnTo>
                  <a:pt x="97" y="123"/>
                </a:lnTo>
                <a:lnTo>
                  <a:pt x="97" y="113"/>
                </a:lnTo>
                <a:lnTo>
                  <a:pt x="119" y="100"/>
                </a:lnTo>
                <a:lnTo>
                  <a:pt x="147" y="69"/>
                </a:lnTo>
                <a:lnTo>
                  <a:pt x="159" y="27"/>
                </a:lnTo>
                <a:lnTo>
                  <a:pt x="149" y="19"/>
                </a:lnTo>
                <a:lnTo>
                  <a:pt x="130" y="15"/>
                </a:lnTo>
                <a:lnTo>
                  <a:pt x="146" y="0"/>
                </a:lnTo>
                <a:lnTo>
                  <a:pt x="166" y="10"/>
                </a:lnTo>
                <a:lnTo>
                  <a:pt x="182" y="10"/>
                </a:lnTo>
                <a:lnTo>
                  <a:pt x="205" y="32"/>
                </a:lnTo>
                <a:lnTo>
                  <a:pt x="207" y="94"/>
                </a:lnTo>
                <a:lnTo>
                  <a:pt x="198" y="119"/>
                </a:lnTo>
                <a:lnTo>
                  <a:pt x="188" y="129"/>
                </a:lnTo>
                <a:lnTo>
                  <a:pt x="202" y="136"/>
                </a:lnTo>
                <a:lnTo>
                  <a:pt x="205" y="150"/>
                </a:lnTo>
                <a:lnTo>
                  <a:pt x="231" y="183"/>
                </a:lnTo>
                <a:lnTo>
                  <a:pt x="252" y="178"/>
                </a:lnTo>
                <a:lnTo>
                  <a:pt x="263" y="185"/>
                </a:lnTo>
                <a:lnTo>
                  <a:pt x="263" y="203"/>
                </a:lnTo>
                <a:lnTo>
                  <a:pt x="243" y="212"/>
                </a:lnTo>
                <a:lnTo>
                  <a:pt x="228" y="245"/>
                </a:lnTo>
                <a:lnTo>
                  <a:pt x="243" y="268"/>
                </a:lnTo>
                <a:lnTo>
                  <a:pt x="258" y="283"/>
                </a:lnTo>
                <a:lnTo>
                  <a:pt x="254" y="289"/>
                </a:lnTo>
                <a:lnTo>
                  <a:pt x="267" y="319"/>
                </a:lnTo>
                <a:lnTo>
                  <a:pt x="295" y="327"/>
                </a:lnTo>
                <a:lnTo>
                  <a:pt x="307" y="330"/>
                </a:lnTo>
                <a:lnTo>
                  <a:pt x="268" y="365"/>
                </a:lnTo>
                <a:lnTo>
                  <a:pt x="270" y="372"/>
                </a:lnTo>
                <a:lnTo>
                  <a:pt x="256" y="388"/>
                </a:lnTo>
                <a:lnTo>
                  <a:pt x="261" y="400"/>
                </a:lnTo>
                <a:lnTo>
                  <a:pt x="281" y="413"/>
                </a:lnTo>
                <a:lnTo>
                  <a:pt x="275" y="422"/>
                </a:lnTo>
                <a:lnTo>
                  <a:pt x="279" y="432"/>
                </a:lnTo>
                <a:lnTo>
                  <a:pt x="268" y="445"/>
                </a:lnTo>
                <a:lnTo>
                  <a:pt x="267" y="463"/>
                </a:lnTo>
                <a:lnTo>
                  <a:pt x="280" y="471"/>
                </a:lnTo>
                <a:lnTo>
                  <a:pt x="274" y="489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23" name="Freeform 42">
            <a:extLst>
              <a:ext uri="{FF2B5EF4-FFF2-40B4-BE49-F238E27FC236}">
                <a16:creationId xmlns:a16="http://schemas.microsoft.com/office/drawing/2014/main" id="{D1A6C0FB-77E4-6EF7-54C7-9E7D841290F1}"/>
              </a:ext>
            </a:extLst>
          </xdr:cNvPr>
          <xdr:cNvSpPr>
            <a:spLocks/>
          </xdr:cNvSpPr>
        </xdr:nvSpPr>
        <xdr:spPr bwMode="auto">
          <a:xfrm>
            <a:off x="4647247" y="2427288"/>
            <a:ext cx="538295" cy="808038"/>
          </a:xfrm>
          <a:custGeom>
            <a:avLst/>
            <a:gdLst/>
            <a:ahLst/>
            <a:cxnLst>
              <a:cxn ang="0">
                <a:pos x="688" y="1372"/>
              </a:cxn>
              <a:cxn ang="0">
                <a:pos x="503" y="1313"/>
              </a:cxn>
              <a:cxn ang="0">
                <a:pos x="499" y="1341"/>
              </a:cxn>
              <a:cxn ang="0">
                <a:pos x="409" y="1334"/>
              </a:cxn>
              <a:cxn ang="0">
                <a:pos x="330" y="1316"/>
              </a:cxn>
              <a:cxn ang="0">
                <a:pos x="243" y="1346"/>
              </a:cxn>
              <a:cxn ang="0">
                <a:pos x="183" y="1237"/>
              </a:cxn>
              <a:cxn ang="0">
                <a:pos x="33" y="1358"/>
              </a:cxn>
              <a:cxn ang="0">
                <a:pos x="0" y="1042"/>
              </a:cxn>
              <a:cxn ang="0">
                <a:pos x="153" y="677"/>
              </a:cxn>
              <a:cxn ang="0">
                <a:pos x="257" y="468"/>
              </a:cxn>
              <a:cxn ang="0">
                <a:pos x="264" y="342"/>
              </a:cxn>
              <a:cxn ang="0">
                <a:pos x="326" y="275"/>
              </a:cxn>
              <a:cxn ang="0">
                <a:pos x="435" y="89"/>
              </a:cxn>
              <a:cxn ang="0">
                <a:pos x="354" y="53"/>
              </a:cxn>
              <a:cxn ang="0">
                <a:pos x="461" y="29"/>
              </a:cxn>
              <a:cxn ang="0">
                <a:pos x="568" y="92"/>
              </a:cxn>
              <a:cxn ang="0">
                <a:pos x="552" y="334"/>
              </a:cxn>
              <a:cxn ang="0">
                <a:pos x="559" y="371"/>
              </a:cxn>
              <a:cxn ang="0">
                <a:pos x="641" y="499"/>
              </a:cxn>
              <a:cxn ang="0">
                <a:pos x="725" y="502"/>
              </a:cxn>
              <a:cxn ang="0">
                <a:pos x="670" y="591"/>
              </a:cxn>
              <a:cxn ang="0">
                <a:pos x="674" y="731"/>
              </a:cxn>
              <a:cxn ang="0">
                <a:pos x="702" y="796"/>
              </a:cxn>
              <a:cxn ang="0">
                <a:pos x="808" y="885"/>
              </a:cxn>
              <a:cxn ang="0">
                <a:pos x="739" y="1004"/>
              </a:cxn>
              <a:cxn ang="0">
                <a:pos x="709" y="1064"/>
              </a:cxn>
              <a:cxn ang="0">
                <a:pos x="775" y="1120"/>
              </a:cxn>
              <a:cxn ang="0">
                <a:pos x="760" y="1149"/>
              </a:cxn>
              <a:cxn ang="0">
                <a:pos x="742" y="1214"/>
              </a:cxn>
              <a:cxn ang="0">
                <a:pos x="775" y="1286"/>
              </a:cxn>
              <a:cxn ang="0">
                <a:pos x="763" y="1290"/>
              </a:cxn>
              <a:cxn ang="0">
                <a:pos x="728" y="1209"/>
              </a:cxn>
              <a:cxn ang="0">
                <a:pos x="746" y="1148"/>
              </a:cxn>
              <a:cxn ang="0">
                <a:pos x="706" y="1093"/>
              </a:cxn>
              <a:cxn ang="0">
                <a:pos x="731" y="1018"/>
              </a:cxn>
              <a:cxn ang="0">
                <a:pos x="838" y="911"/>
              </a:cxn>
              <a:cxn ang="0">
                <a:pos x="688" y="795"/>
              </a:cxn>
              <a:cxn ang="0">
                <a:pos x="661" y="741"/>
              </a:cxn>
              <a:cxn ang="0">
                <a:pos x="660" y="580"/>
              </a:cxn>
              <a:cxn ang="0">
                <a:pos x="713" y="509"/>
              </a:cxn>
              <a:cxn ang="0">
                <a:pos x="636" y="512"/>
              </a:cxn>
              <a:cxn ang="0">
                <a:pos x="547" y="380"/>
              </a:cxn>
              <a:cxn ang="0">
                <a:pos x="513" y="352"/>
              </a:cxn>
              <a:cxn ang="0">
                <a:pos x="562" y="263"/>
              </a:cxn>
              <a:cxn ang="0">
                <a:pos x="501" y="44"/>
              </a:cxn>
              <a:cxn ang="0">
                <a:pos x="410" y="14"/>
              </a:cxn>
              <a:cxn ang="0">
                <a:pos x="416" y="55"/>
              </a:cxn>
              <a:cxn ang="0">
                <a:pos x="414" y="200"/>
              </a:cxn>
              <a:cxn ang="0">
                <a:pos x="280" y="316"/>
              </a:cxn>
              <a:cxn ang="0">
                <a:pos x="254" y="416"/>
              </a:cxn>
              <a:cxn ang="0">
                <a:pos x="238" y="591"/>
              </a:cxn>
              <a:cxn ang="0">
                <a:pos x="16" y="1044"/>
              </a:cxn>
              <a:cxn ang="0">
                <a:pos x="42" y="1348"/>
              </a:cxn>
              <a:cxn ang="0">
                <a:pos x="184" y="1221"/>
              </a:cxn>
              <a:cxn ang="0">
                <a:pos x="259" y="1289"/>
              </a:cxn>
              <a:cxn ang="0">
                <a:pos x="363" y="1354"/>
              </a:cxn>
              <a:cxn ang="0">
                <a:pos x="492" y="1334"/>
              </a:cxn>
              <a:cxn ang="0">
                <a:pos x="487" y="1301"/>
              </a:cxn>
              <a:cxn ang="0">
                <a:pos x="544" y="1346"/>
              </a:cxn>
              <a:cxn ang="0">
                <a:pos x="705" y="1319"/>
              </a:cxn>
            </a:cxnLst>
            <a:rect l="0" t="0" r="r" b="b"/>
            <a:pathLst>
              <a:path w="849" h="1377">
                <a:moveTo>
                  <a:pt x="749" y="1340"/>
                </a:moveTo>
                <a:lnTo>
                  <a:pt x="703" y="1335"/>
                </a:lnTo>
                <a:lnTo>
                  <a:pt x="711" y="1331"/>
                </a:lnTo>
                <a:lnTo>
                  <a:pt x="688" y="1372"/>
                </a:lnTo>
                <a:cubicBezTo>
                  <a:pt x="687" y="1375"/>
                  <a:pt x="684" y="1377"/>
                  <a:pt x="681" y="1376"/>
                </a:cubicBezTo>
                <a:lnTo>
                  <a:pt x="542" y="1362"/>
                </a:lnTo>
                <a:cubicBezTo>
                  <a:pt x="540" y="1361"/>
                  <a:pt x="538" y="1360"/>
                  <a:pt x="537" y="1358"/>
                </a:cubicBezTo>
                <a:lnTo>
                  <a:pt x="503" y="1313"/>
                </a:lnTo>
                <a:lnTo>
                  <a:pt x="509" y="1317"/>
                </a:lnTo>
                <a:lnTo>
                  <a:pt x="487" y="1317"/>
                </a:lnTo>
                <a:lnTo>
                  <a:pt x="495" y="1308"/>
                </a:lnTo>
                <a:lnTo>
                  <a:pt x="499" y="1341"/>
                </a:lnTo>
                <a:cubicBezTo>
                  <a:pt x="499" y="1344"/>
                  <a:pt x="498" y="1346"/>
                  <a:pt x="496" y="1348"/>
                </a:cubicBezTo>
                <a:cubicBezTo>
                  <a:pt x="494" y="1350"/>
                  <a:pt x="492" y="1350"/>
                  <a:pt x="489" y="1350"/>
                </a:cubicBezTo>
                <a:lnTo>
                  <a:pt x="403" y="1335"/>
                </a:lnTo>
                <a:lnTo>
                  <a:pt x="409" y="1334"/>
                </a:lnTo>
                <a:lnTo>
                  <a:pt x="360" y="1364"/>
                </a:lnTo>
                <a:cubicBezTo>
                  <a:pt x="358" y="1365"/>
                  <a:pt x="356" y="1365"/>
                  <a:pt x="353" y="1365"/>
                </a:cubicBezTo>
                <a:cubicBezTo>
                  <a:pt x="351" y="1364"/>
                  <a:pt x="349" y="1362"/>
                  <a:pt x="349" y="1360"/>
                </a:cubicBezTo>
                <a:lnTo>
                  <a:pt x="330" y="1316"/>
                </a:lnTo>
                <a:lnTo>
                  <a:pt x="335" y="1320"/>
                </a:lnTo>
                <a:lnTo>
                  <a:pt x="264" y="1301"/>
                </a:lnTo>
                <a:lnTo>
                  <a:pt x="273" y="1298"/>
                </a:lnTo>
                <a:lnTo>
                  <a:pt x="243" y="1346"/>
                </a:lnTo>
                <a:cubicBezTo>
                  <a:pt x="241" y="1349"/>
                  <a:pt x="238" y="1350"/>
                  <a:pt x="235" y="1350"/>
                </a:cubicBezTo>
                <a:cubicBezTo>
                  <a:pt x="233" y="1350"/>
                  <a:pt x="230" y="1348"/>
                  <a:pt x="229" y="1346"/>
                </a:cubicBezTo>
                <a:lnTo>
                  <a:pt x="176" y="1233"/>
                </a:lnTo>
                <a:lnTo>
                  <a:pt x="183" y="1237"/>
                </a:lnTo>
                <a:lnTo>
                  <a:pt x="116" y="1234"/>
                </a:lnTo>
                <a:lnTo>
                  <a:pt x="123" y="1230"/>
                </a:lnTo>
                <a:lnTo>
                  <a:pt x="41" y="1355"/>
                </a:lnTo>
                <a:cubicBezTo>
                  <a:pt x="39" y="1358"/>
                  <a:pt x="36" y="1359"/>
                  <a:pt x="33" y="1358"/>
                </a:cubicBezTo>
                <a:cubicBezTo>
                  <a:pt x="30" y="1358"/>
                  <a:pt x="27" y="1356"/>
                  <a:pt x="26" y="1353"/>
                </a:cubicBezTo>
                <a:lnTo>
                  <a:pt x="1" y="1267"/>
                </a:lnTo>
                <a:cubicBezTo>
                  <a:pt x="1" y="1266"/>
                  <a:pt x="0" y="1266"/>
                  <a:pt x="0" y="1265"/>
                </a:cubicBezTo>
                <a:lnTo>
                  <a:pt x="0" y="1042"/>
                </a:lnTo>
                <a:cubicBezTo>
                  <a:pt x="0" y="1041"/>
                  <a:pt x="1" y="1040"/>
                  <a:pt x="1" y="1039"/>
                </a:cubicBezTo>
                <a:lnTo>
                  <a:pt x="73" y="812"/>
                </a:lnTo>
                <a:cubicBezTo>
                  <a:pt x="73" y="812"/>
                  <a:pt x="73" y="811"/>
                  <a:pt x="73" y="811"/>
                </a:cubicBezTo>
                <a:lnTo>
                  <a:pt x="153" y="677"/>
                </a:lnTo>
                <a:lnTo>
                  <a:pt x="225" y="582"/>
                </a:lnTo>
                <a:lnTo>
                  <a:pt x="224" y="584"/>
                </a:lnTo>
                <a:lnTo>
                  <a:pt x="257" y="463"/>
                </a:lnTo>
                <a:lnTo>
                  <a:pt x="257" y="468"/>
                </a:lnTo>
                <a:lnTo>
                  <a:pt x="239" y="421"/>
                </a:lnTo>
                <a:cubicBezTo>
                  <a:pt x="238" y="420"/>
                  <a:pt x="238" y="418"/>
                  <a:pt x="239" y="416"/>
                </a:cubicBezTo>
                <a:lnTo>
                  <a:pt x="264" y="339"/>
                </a:lnTo>
                <a:lnTo>
                  <a:pt x="264" y="342"/>
                </a:lnTo>
                <a:lnTo>
                  <a:pt x="264" y="316"/>
                </a:lnTo>
                <a:cubicBezTo>
                  <a:pt x="264" y="314"/>
                  <a:pt x="265" y="311"/>
                  <a:pt x="268" y="310"/>
                </a:cubicBezTo>
                <a:lnTo>
                  <a:pt x="328" y="273"/>
                </a:lnTo>
                <a:lnTo>
                  <a:pt x="326" y="275"/>
                </a:lnTo>
                <a:lnTo>
                  <a:pt x="402" y="189"/>
                </a:lnTo>
                <a:lnTo>
                  <a:pt x="401" y="193"/>
                </a:lnTo>
                <a:lnTo>
                  <a:pt x="432" y="80"/>
                </a:lnTo>
                <a:lnTo>
                  <a:pt x="435" y="89"/>
                </a:lnTo>
                <a:lnTo>
                  <a:pt x="407" y="67"/>
                </a:lnTo>
                <a:lnTo>
                  <a:pt x="410" y="69"/>
                </a:lnTo>
                <a:lnTo>
                  <a:pt x="360" y="59"/>
                </a:lnTo>
                <a:cubicBezTo>
                  <a:pt x="357" y="58"/>
                  <a:pt x="355" y="56"/>
                  <a:pt x="354" y="53"/>
                </a:cubicBezTo>
                <a:cubicBezTo>
                  <a:pt x="353" y="50"/>
                  <a:pt x="354" y="47"/>
                  <a:pt x="356" y="45"/>
                </a:cubicBezTo>
                <a:lnTo>
                  <a:pt x="399" y="3"/>
                </a:lnTo>
                <a:cubicBezTo>
                  <a:pt x="401" y="0"/>
                  <a:pt x="405" y="0"/>
                  <a:pt x="408" y="1"/>
                </a:cubicBezTo>
                <a:lnTo>
                  <a:pt x="461" y="29"/>
                </a:lnTo>
                <a:lnTo>
                  <a:pt x="457" y="28"/>
                </a:lnTo>
                <a:lnTo>
                  <a:pt x="501" y="28"/>
                </a:lnTo>
                <a:cubicBezTo>
                  <a:pt x="503" y="28"/>
                  <a:pt x="505" y="29"/>
                  <a:pt x="507" y="30"/>
                </a:cubicBezTo>
                <a:lnTo>
                  <a:pt x="568" y="92"/>
                </a:lnTo>
                <a:cubicBezTo>
                  <a:pt x="570" y="93"/>
                  <a:pt x="570" y="95"/>
                  <a:pt x="570" y="97"/>
                </a:cubicBezTo>
                <a:lnTo>
                  <a:pt x="578" y="262"/>
                </a:lnTo>
                <a:cubicBezTo>
                  <a:pt x="578" y="263"/>
                  <a:pt x="578" y="264"/>
                  <a:pt x="577" y="265"/>
                </a:cubicBezTo>
                <a:lnTo>
                  <a:pt x="552" y="334"/>
                </a:lnTo>
                <a:cubicBezTo>
                  <a:pt x="551" y="335"/>
                  <a:pt x="551" y="336"/>
                  <a:pt x="550" y="337"/>
                </a:cubicBezTo>
                <a:lnTo>
                  <a:pt x="525" y="363"/>
                </a:lnTo>
                <a:lnTo>
                  <a:pt x="523" y="350"/>
                </a:lnTo>
                <a:lnTo>
                  <a:pt x="559" y="371"/>
                </a:lnTo>
                <a:cubicBezTo>
                  <a:pt x="561" y="372"/>
                  <a:pt x="562" y="374"/>
                  <a:pt x="563" y="376"/>
                </a:cubicBezTo>
                <a:lnTo>
                  <a:pt x="570" y="413"/>
                </a:lnTo>
                <a:lnTo>
                  <a:pt x="569" y="409"/>
                </a:lnTo>
                <a:lnTo>
                  <a:pt x="641" y="499"/>
                </a:lnTo>
                <a:lnTo>
                  <a:pt x="632" y="496"/>
                </a:lnTo>
                <a:lnTo>
                  <a:pt x="689" y="483"/>
                </a:lnTo>
                <a:cubicBezTo>
                  <a:pt x="691" y="482"/>
                  <a:pt x="693" y="483"/>
                  <a:pt x="695" y="484"/>
                </a:cubicBezTo>
                <a:lnTo>
                  <a:pt x="725" y="502"/>
                </a:lnTo>
                <a:cubicBezTo>
                  <a:pt x="728" y="503"/>
                  <a:pt x="729" y="506"/>
                  <a:pt x="729" y="509"/>
                </a:cubicBezTo>
                <a:lnTo>
                  <a:pt x="729" y="558"/>
                </a:lnTo>
                <a:cubicBezTo>
                  <a:pt x="729" y="561"/>
                  <a:pt x="727" y="564"/>
                  <a:pt x="725" y="565"/>
                </a:cubicBezTo>
                <a:lnTo>
                  <a:pt x="670" y="591"/>
                </a:lnTo>
                <a:lnTo>
                  <a:pt x="674" y="587"/>
                </a:lnTo>
                <a:lnTo>
                  <a:pt x="634" y="677"/>
                </a:lnTo>
                <a:lnTo>
                  <a:pt x="633" y="669"/>
                </a:lnTo>
                <a:lnTo>
                  <a:pt x="674" y="731"/>
                </a:lnTo>
                <a:lnTo>
                  <a:pt x="673" y="730"/>
                </a:lnTo>
                <a:lnTo>
                  <a:pt x="711" y="769"/>
                </a:lnTo>
                <a:cubicBezTo>
                  <a:pt x="714" y="771"/>
                  <a:pt x="714" y="775"/>
                  <a:pt x="713" y="778"/>
                </a:cubicBezTo>
                <a:lnTo>
                  <a:pt x="702" y="796"/>
                </a:lnTo>
                <a:lnTo>
                  <a:pt x="703" y="789"/>
                </a:lnTo>
                <a:lnTo>
                  <a:pt x="739" y="868"/>
                </a:lnTo>
                <a:lnTo>
                  <a:pt x="734" y="864"/>
                </a:lnTo>
                <a:lnTo>
                  <a:pt x="808" y="885"/>
                </a:lnTo>
                <a:lnTo>
                  <a:pt x="843" y="896"/>
                </a:lnTo>
                <a:cubicBezTo>
                  <a:pt x="846" y="896"/>
                  <a:pt x="848" y="899"/>
                  <a:pt x="848" y="901"/>
                </a:cubicBezTo>
                <a:cubicBezTo>
                  <a:pt x="849" y="904"/>
                  <a:pt x="848" y="907"/>
                  <a:pt x="846" y="909"/>
                </a:cubicBezTo>
                <a:lnTo>
                  <a:pt x="739" y="1004"/>
                </a:lnTo>
                <a:lnTo>
                  <a:pt x="742" y="996"/>
                </a:lnTo>
                <a:lnTo>
                  <a:pt x="746" y="1014"/>
                </a:lnTo>
                <a:cubicBezTo>
                  <a:pt x="747" y="1016"/>
                  <a:pt x="747" y="1019"/>
                  <a:pt x="745" y="1021"/>
                </a:cubicBezTo>
                <a:lnTo>
                  <a:pt x="709" y="1064"/>
                </a:lnTo>
                <a:lnTo>
                  <a:pt x="711" y="1057"/>
                </a:lnTo>
                <a:lnTo>
                  <a:pt x="721" y="1088"/>
                </a:lnTo>
                <a:lnTo>
                  <a:pt x="718" y="1084"/>
                </a:lnTo>
                <a:lnTo>
                  <a:pt x="775" y="1120"/>
                </a:lnTo>
                <a:cubicBezTo>
                  <a:pt x="776" y="1121"/>
                  <a:pt x="778" y="1123"/>
                  <a:pt x="778" y="1125"/>
                </a:cubicBezTo>
                <a:cubicBezTo>
                  <a:pt x="778" y="1127"/>
                  <a:pt x="778" y="1130"/>
                  <a:pt x="777" y="1131"/>
                </a:cubicBezTo>
                <a:lnTo>
                  <a:pt x="759" y="1157"/>
                </a:lnTo>
                <a:lnTo>
                  <a:pt x="760" y="1149"/>
                </a:lnTo>
                <a:lnTo>
                  <a:pt x="770" y="1175"/>
                </a:lnTo>
                <a:cubicBezTo>
                  <a:pt x="771" y="1178"/>
                  <a:pt x="771" y="1181"/>
                  <a:pt x="769" y="1183"/>
                </a:cubicBezTo>
                <a:lnTo>
                  <a:pt x="740" y="1219"/>
                </a:lnTo>
                <a:lnTo>
                  <a:pt x="742" y="1214"/>
                </a:lnTo>
                <a:lnTo>
                  <a:pt x="739" y="1261"/>
                </a:lnTo>
                <a:lnTo>
                  <a:pt x="736" y="1254"/>
                </a:lnTo>
                <a:lnTo>
                  <a:pt x="771" y="1276"/>
                </a:lnTo>
                <a:cubicBezTo>
                  <a:pt x="775" y="1278"/>
                  <a:pt x="776" y="1282"/>
                  <a:pt x="775" y="1286"/>
                </a:cubicBezTo>
                <a:lnTo>
                  <a:pt x="757" y="1335"/>
                </a:lnTo>
                <a:lnTo>
                  <a:pt x="742" y="1330"/>
                </a:lnTo>
                <a:lnTo>
                  <a:pt x="760" y="1280"/>
                </a:lnTo>
                <a:lnTo>
                  <a:pt x="763" y="1290"/>
                </a:lnTo>
                <a:lnTo>
                  <a:pt x="727" y="1267"/>
                </a:lnTo>
                <a:cubicBezTo>
                  <a:pt x="725" y="1266"/>
                  <a:pt x="723" y="1263"/>
                  <a:pt x="723" y="1260"/>
                </a:cubicBezTo>
                <a:lnTo>
                  <a:pt x="726" y="1213"/>
                </a:lnTo>
                <a:cubicBezTo>
                  <a:pt x="726" y="1212"/>
                  <a:pt x="727" y="1210"/>
                  <a:pt x="728" y="1209"/>
                </a:cubicBezTo>
                <a:lnTo>
                  <a:pt x="756" y="1173"/>
                </a:lnTo>
                <a:lnTo>
                  <a:pt x="755" y="1181"/>
                </a:lnTo>
                <a:lnTo>
                  <a:pt x="745" y="1155"/>
                </a:lnTo>
                <a:cubicBezTo>
                  <a:pt x="744" y="1153"/>
                  <a:pt x="744" y="1150"/>
                  <a:pt x="746" y="1148"/>
                </a:cubicBezTo>
                <a:lnTo>
                  <a:pt x="764" y="1122"/>
                </a:lnTo>
                <a:lnTo>
                  <a:pt x="766" y="1134"/>
                </a:lnTo>
                <a:lnTo>
                  <a:pt x="709" y="1097"/>
                </a:lnTo>
                <a:cubicBezTo>
                  <a:pt x="708" y="1096"/>
                  <a:pt x="707" y="1095"/>
                  <a:pt x="706" y="1093"/>
                </a:cubicBezTo>
                <a:lnTo>
                  <a:pt x="695" y="1062"/>
                </a:lnTo>
                <a:cubicBezTo>
                  <a:pt x="695" y="1059"/>
                  <a:pt x="695" y="1057"/>
                  <a:pt x="697" y="1054"/>
                </a:cubicBezTo>
                <a:lnTo>
                  <a:pt x="732" y="1011"/>
                </a:lnTo>
                <a:lnTo>
                  <a:pt x="731" y="1018"/>
                </a:lnTo>
                <a:lnTo>
                  <a:pt x="726" y="1000"/>
                </a:lnTo>
                <a:cubicBezTo>
                  <a:pt x="726" y="997"/>
                  <a:pt x="727" y="994"/>
                  <a:pt x="729" y="992"/>
                </a:cubicBezTo>
                <a:lnTo>
                  <a:pt x="835" y="897"/>
                </a:lnTo>
                <a:lnTo>
                  <a:pt x="838" y="911"/>
                </a:lnTo>
                <a:lnTo>
                  <a:pt x="804" y="901"/>
                </a:lnTo>
                <a:lnTo>
                  <a:pt x="729" y="879"/>
                </a:lnTo>
                <a:cubicBezTo>
                  <a:pt x="727" y="879"/>
                  <a:pt x="725" y="877"/>
                  <a:pt x="724" y="875"/>
                </a:cubicBezTo>
                <a:lnTo>
                  <a:pt x="688" y="795"/>
                </a:lnTo>
                <a:cubicBezTo>
                  <a:pt x="687" y="793"/>
                  <a:pt x="687" y="790"/>
                  <a:pt x="688" y="788"/>
                </a:cubicBezTo>
                <a:lnTo>
                  <a:pt x="699" y="770"/>
                </a:lnTo>
                <a:lnTo>
                  <a:pt x="700" y="780"/>
                </a:lnTo>
                <a:lnTo>
                  <a:pt x="661" y="741"/>
                </a:lnTo>
                <a:cubicBezTo>
                  <a:pt x="661" y="740"/>
                  <a:pt x="661" y="740"/>
                  <a:pt x="660" y="740"/>
                </a:cubicBezTo>
                <a:lnTo>
                  <a:pt x="620" y="678"/>
                </a:lnTo>
                <a:cubicBezTo>
                  <a:pt x="618" y="676"/>
                  <a:pt x="618" y="673"/>
                  <a:pt x="619" y="670"/>
                </a:cubicBezTo>
                <a:lnTo>
                  <a:pt x="660" y="580"/>
                </a:lnTo>
                <a:cubicBezTo>
                  <a:pt x="660" y="578"/>
                  <a:pt x="662" y="577"/>
                  <a:pt x="664" y="576"/>
                </a:cubicBezTo>
                <a:lnTo>
                  <a:pt x="718" y="551"/>
                </a:lnTo>
                <a:lnTo>
                  <a:pt x="713" y="558"/>
                </a:lnTo>
                <a:lnTo>
                  <a:pt x="713" y="509"/>
                </a:lnTo>
                <a:lnTo>
                  <a:pt x="717" y="516"/>
                </a:lnTo>
                <a:lnTo>
                  <a:pt x="687" y="497"/>
                </a:lnTo>
                <a:lnTo>
                  <a:pt x="693" y="498"/>
                </a:lnTo>
                <a:lnTo>
                  <a:pt x="636" y="512"/>
                </a:lnTo>
                <a:cubicBezTo>
                  <a:pt x="633" y="513"/>
                  <a:pt x="630" y="512"/>
                  <a:pt x="628" y="509"/>
                </a:cubicBezTo>
                <a:lnTo>
                  <a:pt x="556" y="419"/>
                </a:lnTo>
                <a:cubicBezTo>
                  <a:pt x="555" y="418"/>
                  <a:pt x="555" y="417"/>
                  <a:pt x="555" y="416"/>
                </a:cubicBezTo>
                <a:lnTo>
                  <a:pt x="547" y="380"/>
                </a:lnTo>
                <a:lnTo>
                  <a:pt x="551" y="385"/>
                </a:lnTo>
                <a:lnTo>
                  <a:pt x="515" y="364"/>
                </a:lnTo>
                <a:cubicBezTo>
                  <a:pt x="513" y="363"/>
                  <a:pt x="512" y="361"/>
                  <a:pt x="511" y="358"/>
                </a:cubicBezTo>
                <a:cubicBezTo>
                  <a:pt x="511" y="356"/>
                  <a:pt x="512" y="353"/>
                  <a:pt x="513" y="352"/>
                </a:cubicBezTo>
                <a:lnTo>
                  <a:pt x="539" y="326"/>
                </a:lnTo>
                <a:lnTo>
                  <a:pt x="537" y="328"/>
                </a:lnTo>
                <a:lnTo>
                  <a:pt x="562" y="260"/>
                </a:lnTo>
                <a:lnTo>
                  <a:pt x="562" y="263"/>
                </a:lnTo>
                <a:lnTo>
                  <a:pt x="554" y="98"/>
                </a:lnTo>
                <a:lnTo>
                  <a:pt x="557" y="103"/>
                </a:lnTo>
                <a:lnTo>
                  <a:pt x="495" y="42"/>
                </a:lnTo>
                <a:lnTo>
                  <a:pt x="501" y="44"/>
                </a:lnTo>
                <a:lnTo>
                  <a:pt x="457" y="44"/>
                </a:lnTo>
                <a:cubicBezTo>
                  <a:pt x="456" y="44"/>
                  <a:pt x="455" y="44"/>
                  <a:pt x="454" y="43"/>
                </a:cubicBezTo>
                <a:lnTo>
                  <a:pt x="401" y="16"/>
                </a:lnTo>
                <a:lnTo>
                  <a:pt x="410" y="14"/>
                </a:lnTo>
                <a:lnTo>
                  <a:pt x="367" y="56"/>
                </a:lnTo>
                <a:lnTo>
                  <a:pt x="363" y="43"/>
                </a:lnTo>
                <a:lnTo>
                  <a:pt x="413" y="53"/>
                </a:lnTo>
                <a:cubicBezTo>
                  <a:pt x="414" y="53"/>
                  <a:pt x="415" y="54"/>
                  <a:pt x="416" y="55"/>
                </a:cubicBezTo>
                <a:lnTo>
                  <a:pt x="445" y="76"/>
                </a:lnTo>
                <a:cubicBezTo>
                  <a:pt x="447" y="78"/>
                  <a:pt x="448" y="81"/>
                  <a:pt x="448" y="85"/>
                </a:cubicBezTo>
                <a:lnTo>
                  <a:pt x="416" y="197"/>
                </a:lnTo>
                <a:cubicBezTo>
                  <a:pt x="416" y="198"/>
                  <a:pt x="415" y="199"/>
                  <a:pt x="414" y="200"/>
                </a:cubicBezTo>
                <a:lnTo>
                  <a:pt x="338" y="286"/>
                </a:lnTo>
                <a:cubicBezTo>
                  <a:pt x="337" y="286"/>
                  <a:pt x="337" y="287"/>
                  <a:pt x="336" y="287"/>
                </a:cubicBezTo>
                <a:lnTo>
                  <a:pt x="276" y="323"/>
                </a:lnTo>
                <a:lnTo>
                  <a:pt x="280" y="316"/>
                </a:lnTo>
                <a:lnTo>
                  <a:pt x="280" y="342"/>
                </a:lnTo>
                <a:cubicBezTo>
                  <a:pt x="280" y="343"/>
                  <a:pt x="280" y="344"/>
                  <a:pt x="280" y="344"/>
                </a:cubicBezTo>
                <a:lnTo>
                  <a:pt x="254" y="421"/>
                </a:lnTo>
                <a:lnTo>
                  <a:pt x="254" y="416"/>
                </a:lnTo>
                <a:lnTo>
                  <a:pt x="272" y="462"/>
                </a:lnTo>
                <a:cubicBezTo>
                  <a:pt x="272" y="464"/>
                  <a:pt x="273" y="465"/>
                  <a:pt x="272" y="467"/>
                </a:cubicBezTo>
                <a:lnTo>
                  <a:pt x="239" y="589"/>
                </a:lnTo>
                <a:cubicBezTo>
                  <a:pt x="239" y="590"/>
                  <a:pt x="238" y="591"/>
                  <a:pt x="238" y="591"/>
                </a:cubicBezTo>
                <a:lnTo>
                  <a:pt x="166" y="685"/>
                </a:lnTo>
                <a:lnTo>
                  <a:pt x="87" y="819"/>
                </a:lnTo>
                <a:lnTo>
                  <a:pt x="88" y="817"/>
                </a:lnTo>
                <a:lnTo>
                  <a:pt x="16" y="1044"/>
                </a:lnTo>
                <a:lnTo>
                  <a:pt x="16" y="1042"/>
                </a:lnTo>
                <a:lnTo>
                  <a:pt x="16" y="1265"/>
                </a:lnTo>
                <a:lnTo>
                  <a:pt x="16" y="1263"/>
                </a:lnTo>
                <a:lnTo>
                  <a:pt x="42" y="1348"/>
                </a:lnTo>
                <a:lnTo>
                  <a:pt x="27" y="1346"/>
                </a:lnTo>
                <a:lnTo>
                  <a:pt x="110" y="1222"/>
                </a:lnTo>
                <a:cubicBezTo>
                  <a:pt x="111" y="1219"/>
                  <a:pt x="114" y="1218"/>
                  <a:pt x="117" y="1218"/>
                </a:cubicBezTo>
                <a:lnTo>
                  <a:pt x="184" y="1221"/>
                </a:lnTo>
                <a:cubicBezTo>
                  <a:pt x="187" y="1222"/>
                  <a:pt x="190" y="1223"/>
                  <a:pt x="191" y="1226"/>
                </a:cubicBezTo>
                <a:lnTo>
                  <a:pt x="243" y="1339"/>
                </a:lnTo>
                <a:lnTo>
                  <a:pt x="229" y="1338"/>
                </a:lnTo>
                <a:lnTo>
                  <a:pt x="259" y="1289"/>
                </a:lnTo>
                <a:cubicBezTo>
                  <a:pt x="261" y="1286"/>
                  <a:pt x="265" y="1285"/>
                  <a:pt x="268" y="1286"/>
                </a:cubicBezTo>
                <a:lnTo>
                  <a:pt x="339" y="1305"/>
                </a:lnTo>
                <a:cubicBezTo>
                  <a:pt x="342" y="1305"/>
                  <a:pt x="344" y="1307"/>
                  <a:pt x="345" y="1309"/>
                </a:cubicBezTo>
                <a:lnTo>
                  <a:pt x="363" y="1354"/>
                </a:lnTo>
                <a:lnTo>
                  <a:pt x="352" y="1350"/>
                </a:lnTo>
                <a:lnTo>
                  <a:pt x="400" y="1320"/>
                </a:lnTo>
                <a:cubicBezTo>
                  <a:pt x="402" y="1319"/>
                  <a:pt x="404" y="1319"/>
                  <a:pt x="406" y="1319"/>
                </a:cubicBezTo>
                <a:lnTo>
                  <a:pt x="492" y="1334"/>
                </a:lnTo>
                <a:lnTo>
                  <a:pt x="483" y="1343"/>
                </a:lnTo>
                <a:lnTo>
                  <a:pt x="479" y="1310"/>
                </a:lnTo>
                <a:cubicBezTo>
                  <a:pt x="479" y="1307"/>
                  <a:pt x="479" y="1305"/>
                  <a:pt x="481" y="1303"/>
                </a:cubicBezTo>
                <a:cubicBezTo>
                  <a:pt x="482" y="1302"/>
                  <a:pt x="485" y="1301"/>
                  <a:pt x="487" y="1301"/>
                </a:cubicBezTo>
                <a:lnTo>
                  <a:pt x="509" y="1301"/>
                </a:lnTo>
                <a:cubicBezTo>
                  <a:pt x="511" y="1301"/>
                  <a:pt x="514" y="1302"/>
                  <a:pt x="515" y="1304"/>
                </a:cubicBezTo>
                <a:lnTo>
                  <a:pt x="550" y="1349"/>
                </a:lnTo>
                <a:lnTo>
                  <a:pt x="544" y="1346"/>
                </a:lnTo>
                <a:lnTo>
                  <a:pt x="682" y="1361"/>
                </a:lnTo>
                <a:lnTo>
                  <a:pt x="674" y="1365"/>
                </a:lnTo>
                <a:lnTo>
                  <a:pt x="697" y="1323"/>
                </a:lnTo>
                <a:cubicBezTo>
                  <a:pt x="698" y="1321"/>
                  <a:pt x="701" y="1319"/>
                  <a:pt x="705" y="1319"/>
                </a:cubicBezTo>
                <a:lnTo>
                  <a:pt x="751" y="1324"/>
                </a:lnTo>
                <a:lnTo>
                  <a:pt x="749" y="1340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24" name="Freeform 43">
            <a:extLst>
              <a:ext uri="{FF2B5EF4-FFF2-40B4-BE49-F238E27FC236}">
                <a16:creationId xmlns:a16="http://schemas.microsoft.com/office/drawing/2014/main" id="{B9E39AF4-5E79-96FB-9562-8C7D4670EA1E}"/>
              </a:ext>
            </a:extLst>
          </xdr:cNvPr>
          <xdr:cNvSpPr>
            <a:spLocks/>
          </xdr:cNvSpPr>
        </xdr:nvSpPr>
        <xdr:spPr bwMode="auto">
          <a:xfrm>
            <a:off x="5089233" y="2806700"/>
            <a:ext cx="966523" cy="985838"/>
          </a:xfrm>
          <a:custGeom>
            <a:avLst/>
            <a:gdLst/>
            <a:ahLst/>
            <a:cxnLst>
              <a:cxn ang="0">
                <a:pos x="12" y="131"/>
              </a:cxn>
              <a:cxn ang="0">
                <a:pos x="0" y="154"/>
              </a:cxn>
              <a:cxn ang="0">
                <a:pos x="25" y="179"/>
              </a:cxn>
              <a:cxn ang="0">
                <a:pos x="22" y="198"/>
              </a:cxn>
              <a:cxn ang="0">
                <a:pos x="11" y="228"/>
              </a:cxn>
              <a:cxn ang="0">
                <a:pos x="18" y="255"/>
              </a:cxn>
              <a:cxn ang="0">
                <a:pos x="21" y="268"/>
              </a:cxn>
              <a:cxn ang="0">
                <a:pos x="15" y="299"/>
              </a:cxn>
              <a:cxn ang="0">
                <a:pos x="29" y="349"/>
              </a:cxn>
              <a:cxn ang="0">
                <a:pos x="24" y="390"/>
              </a:cxn>
              <a:cxn ang="0">
                <a:pos x="54" y="397"/>
              </a:cxn>
              <a:cxn ang="0">
                <a:pos x="155" y="354"/>
              </a:cxn>
              <a:cxn ang="0">
                <a:pos x="157" y="372"/>
              </a:cxn>
              <a:cxn ang="0">
                <a:pos x="188" y="384"/>
              </a:cxn>
              <a:cxn ang="0">
                <a:pos x="219" y="385"/>
              </a:cxn>
              <a:cxn ang="0">
                <a:pos x="287" y="415"/>
              </a:cxn>
              <a:cxn ang="0">
                <a:pos x="313" y="449"/>
              </a:cxn>
              <a:cxn ang="0">
                <a:pos x="355" y="457"/>
              </a:cxn>
              <a:cxn ang="0">
                <a:pos x="398" y="484"/>
              </a:cxn>
              <a:cxn ang="0">
                <a:pos x="377" y="510"/>
              </a:cxn>
              <a:cxn ang="0">
                <a:pos x="354" y="536"/>
              </a:cxn>
              <a:cxn ang="0">
                <a:pos x="349" y="562"/>
              </a:cxn>
              <a:cxn ang="0">
                <a:pos x="365" y="595"/>
              </a:cxn>
              <a:cxn ang="0">
                <a:pos x="430" y="592"/>
              </a:cxn>
              <a:cxn ang="0">
                <a:pos x="456" y="478"/>
              </a:cxn>
              <a:cxn ang="0">
                <a:pos x="451" y="394"/>
              </a:cxn>
              <a:cxn ang="0">
                <a:pos x="454" y="349"/>
              </a:cxn>
              <a:cxn ang="0">
                <a:pos x="457" y="317"/>
              </a:cxn>
              <a:cxn ang="0">
                <a:pos x="474" y="284"/>
              </a:cxn>
              <a:cxn ang="0">
                <a:pos x="487" y="267"/>
              </a:cxn>
              <a:cxn ang="0">
                <a:pos x="503" y="284"/>
              </a:cxn>
              <a:cxn ang="0">
                <a:pos x="562" y="195"/>
              </a:cxn>
              <a:cxn ang="0">
                <a:pos x="534" y="189"/>
              </a:cxn>
              <a:cxn ang="0">
                <a:pos x="539" y="146"/>
              </a:cxn>
              <a:cxn ang="0">
                <a:pos x="541" y="99"/>
              </a:cxn>
              <a:cxn ang="0">
                <a:pos x="535" y="67"/>
              </a:cxn>
              <a:cxn ang="0">
                <a:pos x="508" y="27"/>
              </a:cxn>
              <a:cxn ang="0">
                <a:pos x="491" y="20"/>
              </a:cxn>
              <a:cxn ang="0">
                <a:pos x="451" y="0"/>
              </a:cxn>
              <a:cxn ang="0">
                <a:pos x="405" y="35"/>
              </a:cxn>
              <a:cxn ang="0">
                <a:pos x="390" y="44"/>
              </a:cxn>
              <a:cxn ang="0">
                <a:pos x="376" y="55"/>
              </a:cxn>
              <a:cxn ang="0">
                <a:pos x="365" y="43"/>
              </a:cxn>
              <a:cxn ang="0">
                <a:pos x="353" y="23"/>
              </a:cxn>
              <a:cxn ang="0">
                <a:pos x="335" y="5"/>
              </a:cxn>
              <a:cxn ang="0">
                <a:pos x="310" y="19"/>
              </a:cxn>
              <a:cxn ang="0">
                <a:pos x="269" y="41"/>
              </a:cxn>
              <a:cxn ang="0">
                <a:pos x="237" y="57"/>
              </a:cxn>
              <a:cxn ang="0">
                <a:pos x="208" y="46"/>
              </a:cxn>
              <a:cxn ang="0">
                <a:pos x="177" y="47"/>
              </a:cxn>
              <a:cxn ang="0">
                <a:pos x="153" y="117"/>
              </a:cxn>
              <a:cxn ang="0">
                <a:pos x="110" y="132"/>
              </a:cxn>
              <a:cxn ang="0">
                <a:pos x="61" y="99"/>
              </a:cxn>
            </a:cxnLst>
            <a:rect l="0" t="0" r="r" b="b"/>
            <a:pathLst>
              <a:path w="562" h="621">
                <a:moveTo>
                  <a:pt x="51" y="96"/>
                </a:moveTo>
                <a:lnTo>
                  <a:pt x="12" y="131"/>
                </a:lnTo>
                <a:lnTo>
                  <a:pt x="14" y="138"/>
                </a:lnTo>
                <a:lnTo>
                  <a:pt x="0" y="154"/>
                </a:lnTo>
                <a:lnTo>
                  <a:pt x="4" y="166"/>
                </a:lnTo>
                <a:lnTo>
                  <a:pt x="25" y="179"/>
                </a:lnTo>
                <a:lnTo>
                  <a:pt x="18" y="189"/>
                </a:lnTo>
                <a:lnTo>
                  <a:pt x="22" y="198"/>
                </a:lnTo>
                <a:lnTo>
                  <a:pt x="12" y="211"/>
                </a:lnTo>
                <a:lnTo>
                  <a:pt x="11" y="228"/>
                </a:lnTo>
                <a:lnTo>
                  <a:pt x="24" y="237"/>
                </a:lnTo>
                <a:lnTo>
                  <a:pt x="18" y="255"/>
                </a:lnTo>
                <a:lnTo>
                  <a:pt x="24" y="265"/>
                </a:lnTo>
                <a:lnTo>
                  <a:pt x="21" y="268"/>
                </a:lnTo>
                <a:lnTo>
                  <a:pt x="25" y="288"/>
                </a:lnTo>
                <a:lnTo>
                  <a:pt x="15" y="299"/>
                </a:lnTo>
                <a:lnTo>
                  <a:pt x="11" y="317"/>
                </a:lnTo>
                <a:lnTo>
                  <a:pt x="29" y="349"/>
                </a:lnTo>
                <a:lnTo>
                  <a:pt x="32" y="373"/>
                </a:lnTo>
                <a:lnTo>
                  <a:pt x="24" y="390"/>
                </a:lnTo>
                <a:lnTo>
                  <a:pt x="22" y="408"/>
                </a:lnTo>
                <a:lnTo>
                  <a:pt x="54" y="397"/>
                </a:lnTo>
                <a:lnTo>
                  <a:pt x="125" y="353"/>
                </a:lnTo>
                <a:lnTo>
                  <a:pt x="155" y="354"/>
                </a:lnTo>
                <a:lnTo>
                  <a:pt x="161" y="359"/>
                </a:lnTo>
                <a:lnTo>
                  <a:pt x="157" y="372"/>
                </a:lnTo>
                <a:lnTo>
                  <a:pt x="172" y="384"/>
                </a:lnTo>
                <a:lnTo>
                  <a:pt x="188" y="384"/>
                </a:lnTo>
                <a:lnTo>
                  <a:pt x="197" y="378"/>
                </a:lnTo>
                <a:lnTo>
                  <a:pt x="219" y="385"/>
                </a:lnTo>
                <a:lnTo>
                  <a:pt x="257" y="413"/>
                </a:lnTo>
                <a:lnTo>
                  <a:pt x="287" y="415"/>
                </a:lnTo>
                <a:lnTo>
                  <a:pt x="307" y="435"/>
                </a:lnTo>
                <a:lnTo>
                  <a:pt x="313" y="449"/>
                </a:lnTo>
                <a:lnTo>
                  <a:pt x="319" y="454"/>
                </a:lnTo>
                <a:lnTo>
                  <a:pt x="355" y="457"/>
                </a:lnTo>
                <a:lnTo>
                  <a:pt x="389" y="474"/>
                </a:lnTo>
                <a:lnTo>
                  <a:pt x="398" y="484"/>
                </a:lnTo>
                <a:lnTo>
                  <a:pt x="393" y="497"/>
                </a:lnTo>
                <a:lnTo>
                  <a:pt x="377" y="510"/>
                </a:lnTo>
                <a:lnTo>
                  <a:pt x="369" y="526"/>
                </a:lnTo>
                <a:lnTo>
                  <a:pt x="354" y="536"/>
                </a:lnTo>
                <a:lnTo>
                  <a:pt x="349" y="551"/>
                </a:lnTo>
                <a:lnTo>
                  <a:pt x="349" y="562"/>
                </a:lnTo>
                <a:lnTo>
                  <a:pt x="366" y="582"/>
                </a:lnTo>
                <a:lnTo>
                  <a:pt x="365" y="595"/>
                </a:lnTo>
                <a:lnTo>
                  <a:pt x="398" y="621"/>
                </a:lnTo>
                <a:lnTo>
                  <a:pt x="430" y="592"/>
                </a:lnTo>
                <a:lnTo>
                  <a:pt x="429" y="556"/>
                </a:lnTo>
                <a:lnTo>
                  <a:pt x="456" y="478"/>
                </a:lnTo>
                <a:lnTo>
                  <a:pt x="451" y="461"/>
                </a:lnTo>
                <a:lnTo>
                  <a:pt x="451" y="394"/>
                </a:lnTo>
                <a:lnTo>
                  <a:pt x="459" y="366"/>
                </a:lnTo>
                <a:lnTo>
                  <a:pt x="454" y="349"/>
                </a:lnTo>
                <a:lnTo>
                  <a:pt x="461" y="330"/>
                </a:lnTo>
                <a:lnTo>
                  <a:pt x="457" y="317"/>
                </a:lnTo>
                <a:lnTo>
                  <a:pt x="474" y="297"/>
                </a:lnTo>
                <a:lnTo>
                  <a:pt x="474" y="284"/>
                </a:lnTo>
                <a:lnTo>
                  <a:pt x="483" y="266"/>
                </a:lnTo>
                <a:lnTo>
                  <a:pt x="487" y="267"/>
                </a:lnTo>
                <a:lnTo>
                  <a:pt x="494" y="285"/>
                </a:lnTo>
                <a:lnTo>
                  <a:pt x="503" y="284"/>
                </a:lnTo>
                <a:lnTo>
                  <a:pt x="546" y="232"/>
                </a:lnTo>
                <a:lnTo>
                  <a:pt x="562" y="195"/>
                </a:lnTo>
                <a:lnTo>
                  <a:pt x="546" y="198"/>
                </a:lnTo>
                <a:lnTo>
                  <a:pt x="534" y="189"/>
                </a:lnTo>
                <a:lnTo>
                  <a:pt x="518" y="148"/>
                </a:lnTo>
                <a:lnTo>
                  <a:pt x="539" y="146"/>
                </a:lnTo>
                <a:lnTo>
                  <a:pt x="547" y="110"/>
                </a:lnTo>
                <a:lnTo>
                  <a:pt x="541" y="99"/>
                </a:lnTo>
                <a:lnTo>
                  <a:pt x="534" y="78"/>
                </a:lnTo>
                <a:lnTo>
                  <a:pt x="535" y="67"/>
                </a:lnTo>
                <a:lnTo>
                  <a:pt x="525" y="51"/>
                </a:lnTo>
                <a:lnTo>
                  <a:pt x="508" y="27"/>
                </a:lnTo>
                <a:lnTo>
                  <a:pt x="499" y="31"/>
                </a:lnTo>
                <a:lnTo>
                  <a:pt x="491" y="20"/>
                </a:lnTo>
                <a:lnTo>
                  <a:pt x="468" y="14"/>
                </a:lnTo>
                <a:lnTo>
                  <a:pt x="451" y="0"/>
                </a:lnTo>
                <a:lnTo>
                  <a:pt x="416" y="28"/>
                </a:lnTo>
                <a:lnTo>
                  <a:pt x="405" y="35"/>
                </a:lnTo>
                <a:lnTo>
                  <a:pt x="400" y="34"/>
                </a:lnTo>
                <a:lnTo>
                  <a:pt x="390" y="44"/>
                </a:lnTo>
                <a:lnTo>
                  <a:pt x="386" y="52"/>
                </a:lnTo>
                <a:lnTo>
                  <a:pt x="376" y="55"/>
                </a:lnTo>
                <a:lnTo>
                  <a:pt x="366" y="54"/>
                </a:lnTo>
                <a:lnTo>
                  <a:pt x="365" y="43"/>
                </a:lnTo>
                <a:lnTo>
                  <a:pt x="354" y="31"/>
                </a:lnTo>
                <a:lnTo>
                  <a:pt x="353" y="23"/>
                </a:lnTo>
                <a:lnTo>
                  <a:pt x="349" y="12"/>
                </a:lnTo>
                <a:lnTo>
                  <a:pt x="335" y="5"/>
                </a:lnTo>
                <a:lnTo>
                  <a:pt x="324" y="14"/>
                </a:lnTo>
                <a:lnTo>
                  <a:pt x="310" y="19"/>
                </a:lnTo>
                <a:lnTo>
                  <a:pt x="295" y="39"/>
                </a:lnTo>
                <a:lnTo>
                  <a:pt x="269" y="41"/>
                </a:lnTo>
                <a:lnTo>
                  <a:pt x="253" y="54"/>
                </a:lnTo>
                <a:lnTo>
                  <a:pt x="237" y="57"/>
                </a:lnTo>
                <a:lnTo>
                  <a:pt x="221" y="46"/>
                </a:lnTo>
                <a:lnTo>
                  <a:pt x="208" y="46"/>
                </a:lnTo>
                <a:lnTo>
                  <a:pt x="190" y="40"/>
                </a:lnTo>
                <a:lnTo>
                  <a:pt x="177" y="47"/>
                </a:lnTo>
                <a:lnTo>
                  <a:pt x="177" y="84"/>
                </a:lnTo>
                <a:lnTo>
                  <a:pt x="153" y="117"/>
                </a:lnTo>
                <a:lnTo>
                  <a:pt x="127" y="121"/>
                </a:lnTo>
                <a:lnTo>
                  <a:pt x="110" y="132"/>
                </a:lnTo>
                <a:lnTo>
                  <a:pt x="91" y="134"/>
                </a:lnTo>
                <a:lnTo>
                  <a:pt x="61" y="99"/>
                </a:lnTo>
                <a:lnTo>
                  <a:pt x="51" y="96"/>
                </a:lnTo>
                <a:close/>
              </a:path>
            </a:pathLst>
          </a:custGeom>
          <a:solidFill>
            <a:schemeClr val="tx2">
              <a:lumMod val="25000"/>
              <a:lumOff val="7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25" name="Freeform 44">
            <a:extLst>
              <a:ext uri="{FF2B5EF4-FFF2-40B4-BE49-F238E27FC236}">
                <a16:creationId xmlns:a16="http://schemas.microsoft.com/office/drawing/2014/main" id="{6FDFE1FC-D5A8-A9FB-3A6C-E6A3331736C8}"/>
              </a:ext>
            </a:extLst>
          </xdr:cNvPr>
          <xdr:cNvSpPr>
            <a:spLocks/>
          </xdr:cNvSpPr>
        </xdr:nvSpPr>
        <xdr:spPr bwMode="auto">
          <a:xfrm>
            <a:off x="5084074" y="2801938"/>
            <a:ext cx="976842" cy="995363"/>
          </a:xfrm>
          <a:custGeom>
            <a:avLst/>
            <a:gdLst/>
            <a:ahLst/>
            <a:cxnLst>
              <a:cxn ang="0">
                <a:pos x="16" y="422"/>
              </a:cxn>
              <a:cxn ang="0">
                <a:pos x="66" y="515"/>
              </a:cxn>
              <a:cxn ang="0">
                <a:pos x="78" y="642"/>
              </a:cxn>
              <a:cxn ang="0">
                <a:pos x="74" y="733"/>
              </a:cxn>
              <a:cxn ang="0">
                <a:pos x="94" y="947"/>
              </a:cxn>
              <a:cxn ang="0">
                <a:pos x="66" y="1103"/>
              </a:cxn>
              <a:cxn ang="0">
                <a:pos x="450" y="974"/>
              </a:cxn>
              <a:cxn ang="0">
                <a:pos x="512" y="1039"/>
              </a:cxn>
              <a:cxn ang="0">
                <a:pos x="785" y="1124"/>
              </a:cxn>
              <a:cxn ang="0">
                <a:pos x="873" y="1229"/>
              </a:cxn>
              <a:cxn ang="0">
                <a:pos x="1079" y="1356"/>
              </a:cxn>
              <a:cxn ang="0">
                <a:pos x="973" y="1459"/>
              </a:cxn>
              <a:cxn ang="0">
                <a:pos x="1003" y="1620"/>
              </a:cxn>
              <a:cxn ang="0">
                <a:pos x="1162" y="1509"/>
              </a:cxn>
              <a:cxn ang="0">
                <a:pos x="1241" y="995"/>
              </a:cxn>
              <a:cxn ang="0">
                <a:pos x="1239" y="860"/>
              </a:cxn>
              <a:cxn ang="0">
                <a:pos x="1329" y="724"/>
              </a:cxn>
              <a:cxn ang="0">
                <a:pos x="1477" y="633"/>
              </a:cxn>
              <a:cxn ang="0">
                <a:pos x="1402" y="412"/>
              </a:cxn>
              <a:cxn ang="0">
                <a:pos x="1464" y="279"/>
              </a:cxn>
              <a:cxn ang="0">
                <a:pos x="1377" y="85"/>
              </a:cxn>
              <a:cxn ang="0">
                <a:pos x="1269" y="51"/>
              </a:cxn>
              <a:cxn ang="0">
                <a:pos x="1096" y="104"/>
              </a:cxn>
              <a:cxn ang="0">
                <a:pos x="998" y="161"/>
              </a:cxn>
              <a:cxn ang="0">
                <a:pos x="955" y="73"/>
              </a:cxn>
              <a:cxn ang="0">
                <a:pos x="849" y="66"/>
              </a:cxn>
              <a:cxn ang="0">
                <a:pos x="695" y="161"/>
              </a:cxn>
              <a:cxn ang="0">
                <a:pos x="520" y="125"/>
              </a:cxn>
              <a:cxn ang="0">
                <a:pos x="423" y="331"/>
              </a:cxn>
              <a:cxn ang="0">
                <a:pos x="166" y="281"/>
              </a:cxn>
              <a:cxn ang="0">
                <a:pos x="254" y="362"/>
              </a:cxn>
              <a:cxn ang="0">
                <a:pos x="480" y="231"/>
              </a:cxn>
              <a:cxn ang="0">
                <a:pos x="571" y="123"/>
              </a:cxn>
              <a:cxn ang="0">
                <a:pos x="732" y="114"/>
              </a:cxn>
              <a:cxn ang="0">
                <a:pos x="880" y="39"/>
              </a:cxn>
              <a:cxn ang="0">
                <a:pos x="973" y="91"/>
              </a:cxn>
              <a:cxn ang="0">
                <a:pos x="1023" y="148"/>
              </a:cxn>
              <a:cxn ang="0">
                <a:pos x="1105" y="94"/>
              </a:cxn>
              <a:cxn ang="0">
                <a:pos x="1339" y="55"/>
              </a:cxn>
              <a:cxn ang="0">
                <a:pos x="1463" y="185"/>
              </a:cxn>
              <a:cxn ang="0">
                <a:pos x="1497" y="307"/>
              </a:cxn>
              <a:cxn ang="0">
                <a:pos x="1490" y="537"/>
              </a:cxn>
              <a:cxn ang="0">
                <a:pos x="1376" y="780"/>
              </a:cxn>
              <a:cxn ang="0">
                <a:pos x="1322" y="730"/>
              </a:cxn>
              <a:cxn ang="0">
                <a:pos x="1264" y="899"/>
              </a:cxn>
              <a:cxn ang="0">
                <a:pos x="1236" y="1074"/>
              </a:cxn>
              <a:cxn ang="0">
                <a:pos x="1181" y="1609"/>
              </a:cxn>
              <a:cxn ang="0">
                <a:pos x="993" y="1589"/>
              </a:cxn>
              <a:cxn ang="0">
                <a:pos x="1002" y="1424"/>
              </a:cxn>
              <a:cxn ang="0">
                <a:pos x="1080" y="1322"/>
              </a:cxn>
              <a:cxn ang="0">
                <a:pos x="849" y="1228"/>
              </a:cxn>
              <a:cxn ang="0">
                <a:pos x="700" y="1131"/>
              </a:cxn>
              <a:cxn ang="0">
                <a:pos x="473" y="1054"/>
              </a:cxn>
              <a:cxn ang="0">
                <a:pos x="428" y="974"/>
              </a:cxn>
              <a:cxn ang="0">
                <a:pos x="61" y="1110"/>
              </a:cxn>
              <a:cxn ang="0">
                <a:pos x="30" y="869"/>
              </a:cxn>
              <a:cxn ang="0">
                <a:pos x="59" y="730"/>
              </a:cxn>
              <a:cxn ang="0">
                <a:pos x="33" y="633"/>
              </a:cxn>
              <a:cxn ang="0">
                <a:pos x="52" y="513"/>
              </a:cxn>
              <a:cxn ang="0">
                <a:pos x="38" y="375"/>
              </a:cxn>
            </a:cxnLst>
            <a:rect l="0" t="0" r="r" b="b"/>
            <a:pathLst>
              <a:path w="1537" h="1697">
                <a:moveTo>
                  <a:pt x="153" y="274"/>
                </a:moveTo>
                <a:lnTo>
                  <a:pt x="45" y="369"/>
                </a:lnTo>
                <a:lnTo>
                  <a:pt x="48" y="361"/>
                </a:lnTo>
                <a:lnTo>
                  <a:pt x="52" y="378"/>
                </a:lnTo>
                <a:cubicBezTo>
                  <a:pt x="53" y="381"/>
                  <a:pt x="52" y="383"/>
                  <a:pt x="51" y="385"/>
                </a:cubicBezTo>
                <a:lnTo>
                  <a:pt x="15" y="429"/>
                </a:lnTo>
                <a:lnTo>
                  <a:pt x="16" y="422"/>
                </a:lnTo>
                <a:lnTo>
                  <a:pt x="27" y="453"/>
                </a:lnTo>
                <a:lnTo>
                  <a:pt x="24" y="449"/>
                </a:lnTo>
                <a:lnTo>
                  <a:pt x="81" y="485"/>
                </a:lnTo>
                <a:cubicBezTo>
                  <a:pt x="83" y="486"/>
                  <a:pt x="84" y="488"/>
                  <a:pt x="84" y="490"/>
                </a:cubicBezTo>
                <a:cubicBezTo>
                  <a:pt x="85" y="492"/>
                  <a:pt x="84" y="495"/>
                  <a:pt x="83" y="497"/>
                </a:cubicBezTo>
                <a:lnTo>
                  <a:pt x="65" y="522"/>
                </a:lnTo>
                <a:lnTo>
                  <a:pt x="66" y="515"/>
                </a:lnTo>
                <a:lnTo>
                  <a:pt x="76" y="540"/>
                </a:lnTo>
                <a:cubicBezTo>
                  <a:pt x="77" y="543"/>
                  <a:pt x="77" y="546"/>
                  <a:pt x="75" y="548"/>
                </a:cubicBezTo>
                <a:lnTo>
                  <a:pt x="46" y="584"/>
                </a:lnTo>
                <a:lnTo>
                  <a:pt x="48" y="579"/>
                </a:lnTo>
                <a:lnTo>
                  <a:pt x="45" y="627"/>
                </a:lnTo>
                <a:lnTo>
                  <a:pt x="41" y="619"/>
                </a:lnTo>
                <a:lnTo>
                  <a:pt x="78" y="642"/>
                </a:lnTo>
                <a:cubicBezTo>
                  <a:pt x="81" y="644"/>
                  <a:pt x="82" y="648"/>
                  <a:pt x="81" y="651"/>
                </a:cubicBezTo>
                <a:lnTo>
                  <a:pt x="63" y="701"/>
                </a:lnTo>
                <a:lnTo>
                  <a:pt x="62" y="693"/>
                </a:lnTo>
                <a:lnTo>
                  <a:pt x="80" y="719"/>
                </a:lnTo>
                <a:cubicBezTo>
                  <a:pt x="82" y="722"/>
                  <a:pt x="82" y="726"/>
                  <a:pt x="80" y="729"/>
                </a:cubicBezTo>
                <a:lnTo>
                  <a:pt x="73" y="739"/>
                </a:lnTo>
                <a:lnTo>
                  <a:pt x="74" y="733"/>
                </a:lnTo>
                <a:lnTo>
                  <a:pt x="84" y="787"/>
                </a:lnTo>
                <a:cubicBezTo>
                  <a:pt x="85" y="790"/>
                  <a:pt x="84" y="792"/>
                  <a:pt x="82" y="794"/>
                </a:cubicBezTo>
                <a:lnTo>
                  <a:pt x="53" y="823"/>
                </a:lnTo>
                <a:lnTo>
                  <a:pt x="55" y="819"/>
                </a:lnTo>
                <a:lnTo>
                  <a:pt x="45" y="867"/>
                </a:lnTo>
                <a:lnTo>
                  <a:pt x="44" y="861"/>
                </a:lnTo>
                <a:lnTo>
                  <a:pt x="94" y="947"/>
                </a:lnTo>
                <a:cubicBezTo>
                  <a:pt x="95" y="948"/>
                  <a:pt x="95" y="949"/>
                  <a:pt x="95" y="950"/>
                </a:cubicBezTo>
                <a:lnTo>
                  <a:pt x="103" y="1015"/>
                </a:lnTo>
                <a:cubicBezTo>
                  <a:pt x="103" y="1016"/>
                  <a:pt x="103" y="1018"/>
                  <a:pt x="102" y="1019"/>
                </a:cubicBezTo>
                <a:lnTo>
                  <a:pt x="81" y="1067"/>
                </a:lnTo>
                <a:lnTo>
                  <a:pt x="81" y="1065"/>
                </a:lnTo>
                <a:lnTo>
                  <a:pt x="77" y="1111"/>
                </a:lnTo>
                <a:lnTo>
                  <a:pt x="66" y="1103"/>
                </a:lnTo>
                <a:lnTo>
                  <a:pt x="151" y="1074"/>
                </a:lnTo>
                <a:lnTo>
                  <a:pt x="149" y="1075"/>
                </a:lnTo>
                <a:lnTo>
                  <a:pt x="342" y="955"/>
                </a:lnTo>
                <a:cubicBezTo>
                  <a:pt x="343" y="954"/>
                  <a:pt x="345" y="954"/>
                  <a:pt x="346" y="954"/>
                </a:cubicBezTo>
                <a:lnTo>
                  <a:pt x="429" y="958"/>
                </a:lnTo>
                <a:cubicBezTo>
                  <a:pt x="431" y="958"/>
                  <a:pt x="433" y="959"/>
                  <a:pt x="434" y="960"/>
                </a:cubicBezTo>
                <a:lnTo>
                  <a:pt x="450" y="974"/>
                </a:lnTo>
                <a:cubicBezTo>
                  <a:pt x="452" y="976"/>
                  <a:pt x="453" y="979"/>
                  <a:pt x="452" y="982"/>
                </a:cubicBezTo>
                <a:lnTo>
                  <a:pt x="440" y="1016"/>
                </a:lnTo>
                <a:lnTo>
                  <a:pt x="437" y="1007"/>
                </a:lnTo>
                <a:lnTo>
                  <a:pt x="478" y="1039"/>
                </a:lnTo>
                <a:lnTo>
                  <a:pt x="473" y="1038"/>
                </a:lnTo>
                <a:lnTo>
                  <a:pt x="517" y="1038"/>
                </a:lnTo>
                <a:lnTo>
                  <a:pt x="512" y="1039"/>
                </a:lnTo>
                <a:lnTo>
                  <a:pt x="537" y="1024"/>
                </a:lnTo>
                <a:cubicBezTo>
                  <a:pt x="538" y="1023"/>
                  <a:pt x="541" y="1022"/>
                  <a:pt x="543" y="1023"/>
                </a:cubicBezTo>
                <a:lnTo>
                  <a:pt x="602" y="1041"/>
                </a:lnTo>
                <a:cubicBezTo>
                  <a:pt x="603" y="1042"/>
                  <a:pt x="604" y="1042"/>
                  <a:pt x="604" y="1043"/>
                </a:cubicBezTo>
                <a:lnTo>
                  <a:pt x="709" y="1118"/>
                </a:lnTo>
                <a:lnTo>
                  <a:pt x="705" y="1116"/>
                </a:lnTo>
                <a:lnTo>
                  <a:pt x="785" y="1124"/>
                </a:lnTo>
                <a:cubicBezTo>
                  <a:pt x="787" y="1124"/>
                  <a:pt x="789" y="1125"/>
                  <a:pt x="790" y="1126"/>
                </a:cubicBezTo>
                <a:lnTo>
                  <a:pt x="845" y="1180"/>
                </a:lnTo>
                <a:cubicBezTo>
                  <a:pt x="845" y="1181"/>
                  <a:pt x="846" y="1182"/>
                  <a:pt x="846" y="1183"/>
                </a:cubicBezTo>
                <a:lnTo>
                  <a:pt x="861" y="1219"/>
                </a:lnTo>
                <a:lnTo>
                  <a:pt x="859" y="1216"/>
                </a:lnTo>
                <a:lnTo>
                  <a:pt x="877" y="1231"/>
                </a:lnTo>
                <a:lnTo>
                  <a:pt x="873" y="1229"/>
                </a:lnTo>
                <a:lnTo>
                  <a:pt x="971" y="1236"/>
                </a:lnTo>
                <a:cubicBezTo>
                  <a:pt x="972" y="1236"/>
                  <a:pt x="973" y="1237"/>
                  <a:pt x="974" y="1237"/>
                </a:cubicBezTo>
                <a:lnTo>
                  <a:pt x="1065" y="1284"/>
                </a:lnTo>
                <a:cubicBezTo>
                  <a:pt x="1066" y="1285"/>
                  <a:pt x="1067" y="1285"/>
                  <a:pt x="1067" y="1286"/>
                </a:cubicBezTo>
                <a:lnTo>
                  <a:pt x="1091" y="1311"/>
                </a:lnTo>
                <a:cubicBezTo>
                  <a:pt x="1094" y="1313"/>
                  <a:pt x="1094" y="1317"/>
                  <a:pt x="1093" y="1319"/>
                </a:cubicBezTo>
                <a:lnTo>
                  <a:pt x="1079" y="1356"/>
                </a:lnTo>
                <a:cubicBezTo>
                  <a:pt x="1079" y="1357"/>
                  <a:pt x="1078" y="1358"/>
                  <a:pt x="1077" y="1359"/>
                </a:cubicBezTo>
                <a:lnTo>
                  <a:pt x="1033" y="1395"/>
                </a:lnTo>
                <a:lnTo>
                  <a:pt x="1035" y="1392"/>
                </a:lnTo>
                <a:lnTo>
                  <a:pt x="1014" y="1435"/>
                </a:lnTo>
                <a:cubicBezTo>
                  <a:pt x="1013" y="1436"/>
                  <a:pt x="1012" y="1437"/>
                  <a:pt x="1011" y="1438"/>
                </a:cubicBezTo>
                <a:lnTo>
                  <a:pt x="970" y="1464"/>
                </a:lnTo>
                <a:lnTo>
                  <a:pt x="973" y="1459"/>
                </a:lnTo>
                <a:lnTo>
                  <a:pt x="960" y="1503"/>
                </a:lnTo>
                <a:lnTo>
                  <a:pt x="960" y="1500"/>
                </a:lnTo>
                <a:lnTo>
                  <a:pt x="960" y="1529"/>
                </a:lnTo>
                <a:lnTo>
                  <a:pt x="959" y="1524"/>
                </a:lnTo>
                <a:lnTo>
                  <a:pt x="1005" y="1578"/>
                </a:lnTo>
                <a:cubicBezTo>
                  <a:pt x="1006" y="1580"/>
                  <a:pt x="1007" y="1582"/>
                  <a:pt x="1007" y="1584"/>
                </a:cubicBezTo>
                <a:lnTo>
                  <a:pt x="1003" y="1620"/>
                </a:lnTo>
                <a:lnTo>
                  <a:pt x="1000" y="1613"/>
                </a:lnTo>
                <a:lnTo>
                  <a:pt x="1090" y="1682"/>
                </a:lnTo>
                <a:lnTo>
                  <a:pt x="1080" y="1683"/>
                </a:lnTo>
                <a:lnTo>
                  <a:pt x="1168" y="1603"/>
                </a:lnTo>
                <a:lnTo>
                  <a:pt x="1165" y="1609"/>
                </a:lnTo>
                <a:lnTo>
                  <a:pt x="1162" y="1511"/>
                </a:lnTo>
                <a:cubicBezTo>
                  <a:pt x="1162" y="1510"/>
                  <a:pt x="1162" y="1509"/>
                  <a:pt x="1162" y="1509"/>
                </a:cubicBezTo>
                <a:lnTo>
                  <a:pt x="1235" y="1299"/>
                </a:lnTo>
                <a:lnTo>
                  <a:pt x="1235" y="1304"/>
                </a:lnTo>
                <a:lnTo>
                  <a:pt x="1223" y="1257"/>
                </a:lnTo>
                <a:cubicBezTo>
                  <a:pt x="1222" y="1257"/>
                  <a:pt x="1222" y="1256"/>
                  <a:pt x="1222" y="1255"/>
                </a:cubicBezTo>
                <a:lnTo>
                  <a:pt x="1220" y="1074"/>
                </a:lnTo>
                <a:cubicBezTo>
                  <a:pt x="1220" y="1074"/>
                  <a:pt x="1220" y="1073"/>
                  <a:pt x="1220" y="1072"/>
                </a:cubicBezTo>
                <a:lnTo>
                  <a:pt x="1241" y="995"/>
                </a:lnTo>
                <a:lnTo>
                  <a:pt x="1241" y="999"/>
                </a:lnTo>
                <a:lnTo>
                  <a:pt x="1230" y="953"/>
                </a:lnTo>
                <a:cubicBezTo>
                  <a:pt x="1230" y="951"/>
                  <a:pt x="1230" y="950"/>
                  <a:pt x="1230" y="948"/>
                </a:cubicBezTo>
                <a:lnTo>
                  <a:pt x="1249" y="899"/>
                </a:lnTo>
                <a:lnTo>
                  <a:pt x="1249" y="904"/>
                </a:lnTo>
                <a:lnTo>
                  <a:pt x="1238" y="868"/>
                </a:lnTo>
                <a:cubicBezTo>
                  <a:pt x="1237" y="865"/>
                  <a:pt x="1238" y="862"/>
                  <a:pt x="1239" y="860"/>
                </a:cubicBezTo>
                <a:lnTo>
                  <a:pt x="1284" y="806"/>
                </a:lnTo>
                <a:lnTo>
                  <a:pt x="1282" y="810"/>
                </a:lnTo>
                <a:lnTo>
                  <a:pt x="1284" y="774"/>
                </a:lnTo>
                <a:cubicBezTo>
                  <a:pt x="1285" y="773"/>
                  <a:pt x="1285" y="772"/>
                  <a:pt x="1285" y="771"/>
                </a:cubicBezTo>
                <a:lnTo>
                  <a:pt x="1308" y="723"/>
                </a:lnTo>
                <a:cubicBezTo>
                  <a:pt x="1310" y="719"/>
                  <a:pt x="1314" y="717"/>
                  <a:pt x="1318" y="719"/>
                </a:cubicBezTo>
                <a:lnTo>
                  <a:pt x="1329" y="724"/>
                </a:lnTo>
                <a:cubicBezTo>
                  <a:pt x="1331" y="725"/>
                  <a:pt x="1333" y="726"/>
                  <a:pt x="1333" y="728"/>
                </a:cubicBezTo>
                <a:lnTo>
                  <a:pt x="1351" y="775"/>
                </a:lnTo>
                <a:lnTo>
                  <a:pt x="1343" y="770"/>
                </a:lnTo>
                <a:lnTo>
                  <a:pt x="1369" y="767"/>
                </a:lnTo>
                <a:lnTo>
                  <a:pt x="1364" y="770"/>
                </a:lnTo>
                <a:lnTo>
                  <a:pt x="1479" y="631"/>
                </a:lnTo>
                <a:lnTo>
                  <a:pt x="1477" y="633"/>
                </a:lnTo>
                <a:lnTo>
                  <a:pt x="1521" y="532"/>
                </a:lnTo>
                <a:lnTo>
                  <a:pt x="1530" y="543"/>
                </a:lnTo>
                <a:lnTo>
                  <a:pt x="1486" y="551"/>
                </a:lnTo>
                <a:cubicBezTo>
                  <a:pt x="1484" y="551"/>
                  <a:pt x="1481" y="551"/>
                  <a:pt x="1480" y="549"/>
                </a:cubicBezTo>
                <a:lnTo>
                  <a:pt x="1448" y="524"/>
                </a:lnTo>
                <a:cubicBezTo>
                  <a:pt x="1447" y="523"/>
                  <a:pt x="1446" y="522"/>
                  <a:pt x="1445" y="521"/>
                </a:cubicBezTo>
                <a:lnTo>
                  <a:pt x="1402" y="412"/>
                </a:lnTo>
                <a:cubicBezTo>
                  <a:pt x="1401" y="410"/>
                  <a:pt x="1401" y="407"/>
                  <a:pt x="1402" y="405"/>
                </a:cubicBezTo>
                <a:cubicBezTo>
                  <a:pt x="1403" y="403"/>
                  <a:pt x="1406" y="401"/>
                  <a:pt x="1408" y="401"/>
                </a:cubicBezTo>
                <a:lnTo>
                  <a:pt x="1465" y="394"/>
                </a:lnTo>
                <a:lnTo>
                  <a:pt x="1459" y="400"/>
                </a:lnTo>
                <a:lnTo>
                  <a:pt x="1482" y="304"/>
                </a:lnTo>
                <a:lnTo>
                  <a:pt x="1482" y="310"/>
                </a:lnTo>
                <a:lnTo>
                  <a:pt x="1464" y="279"/>
                </a:lnTo>
                <a:cubicBezTo>
                  <a:pt x="1464" y="279"/>
                  <a:pt x="1463" y="278"/>
                  <a:pt x="1463" y="278"/>
                </a:cubicBezTo>
                <a:lnTo>
                  <a:pt x="1445" y="220"/>
                </a:lnTo>
                <a:cubicBezTo>
                  <a:pt x="1445" y="219"/>
                  <a:pt x="1445" y="218"/>
                  <a:pt x="1445" y="217"/>
                </a:cubicBezTo>
                <a:lnTo>
                  <a:pt x="1448" y="188"/>
                </a:lnTo>
                <a:lnTo>
                  <a:pt x="1449" y="193"/>
                </a:lnTo>
                <a:lnTo>
                  <a:pt x="1423" y="150"/>
                </a:lnTo>
                <a:lnTo>
                  <a:pt x="1377" y="85"/>
                </a:lnTo>
                <a:lnTo>
                  <a:pt x="1386" y="88"/>
                </a:lnTo>
                <a:lnTo>
                  <a:pt x="1361" y="99"/>
                </a:lnTo>
                <a:cubicBezTo>
                  <a:pt x="1357" y="101"/>
                  <a:pt x="1353" y="100"/>
                  <a:pt x="1351" y="97"/>
                </a:cubicBezTo>
                <a:lnTo>
                  <a:pt x="1330" y="68"/>
                </a:lnTo>
                <a:lnTo>
                  <a:pt x="1334" y="71"/>
                </a:lnTo>
                <a:lnTo>
                  <a:pt x="1272" y="52"/>
                </a:lnTo>
                <a:cubicBezTo>
                  <a:pt x="1271" y="52"/>
                  <a:pt x="1270" y="52"/>
                  <a:pt x="1269" y="51"/>
                </a:cubicBezTo>
                <a:lnTo>
                  <a:pt x="1225" y="15"/>
                </a:lnTo>
                <a:lnTo>
                  <a:pt x="1235" y="15"/>
                </a:lnTo>
                <a:lnTo>
                  <a:pt x="1139" y="90"/>
                </a:lnTo>
                <a:lnTo>
                  <a:pt x="1107" y="109"/>
                </a:lnTo>
                <a:cubicBezTo>
                  <a:pt x="1106" y="110"/>
                  <a:pt x="1104" y="110"/>
                  <a:pt x="1102" y="110"/>
                </a:cubicBezTo>
                <a:lnTo>
                  <a:pt x="1088" y="107"/>
                </a:lnTo>
                <a:lnTo>
                  <a:pt x="1096" y="104"/>
                </a:lnTo>
                <a:lnTo>
                  <a:pt x="1070" y="133"/>
                </a:lnTo>
                <a:lnTo>
                  <a:pt x="1071" y="131"/>
                </a:lnTo>
                <a:lnTo>
                  <a:pt x="1061" y="152"/>
                </a:lnTo>
                <a:cubicBezTo>
                  <a:pt x="1059" y="154"/>
                  <a:pt x="1058" y="156"/>
                  <a:pt x="1055" y="156"/>
                </a:cubicBezTo>
                <a:lnTo>
                  <a:pt x="1027" y="164"/>
                </a:lnTo>
                <a:cubicBezTo>
                  <a:pt x="1026" y="164"/>
                  <a:pt x="1025" y="164"/>
                  <a:pt x="1024" y="164"/>
                </a:cubicBezTo>
                <a:lnTo>
                  <a:pt x="998" y="161"/>
                </a:lnTo>
                <a:cubicBezTo>
                  <a:pt x="994" y="161"/>
                  <a:pt x="992" y="158"/>
                  <a:pt x="991" y="154"/>
                </a:cubicBezTo>
                <a:lnTo>
                  <a:pt x="987" y="126"/>
                </a:lnTo>
                <a:lnTo>
                  <a:pt x="989" y="130"/>
                </a:lnTo>
                <a:lnTo>
                  <a:pt x="960" y="97"/>
                </a:lnTo>
                <a:cubicBezTo>
                  <a:pt x="958" y="96"/>
                  <a:pt x="958" y="94"/>
                  <a:pt x="958" y="93"/>
                </a:cubicBezTo>
                <a:lnTo>
                  <a:pt x="955" y="71"/>
                </a:lnTo>
                <a:lnTo>
                  <a:pt x="955" y="73"/>
                </a:lnTo>
                <a:lnTo>
                  <a:pt x="945" y="43"/>
                </a:lnTo>
                <a:lnTo>
                  <a:pt x="949" y="47"/>
                </a:lnTo>
                <a:lnTo>
                  <a:pt x="910" y="27"/>
                </a:lnTo>
                <a:lnTo>
                  <a:pt x="919" y="26"/>
                </a:lnTo>
                <a:lnTo>
                  <a:pt x="891" y="51"/>
                </a:lnTo>
                <a:cubicBezTo>
                  <a:pt x="890" y="51"/>
                  <a:pt x="889" y="52"/>
                  <a:pt x="888" y="52"/>
                </a:cubicBezTo>
                <a:lnTo>
                  <a:pt x="849" y="66"/>
                </a:lnTo>
                <a:lnTo>
                  <a:pt x="853" y="63"/>
                </a:lnTo>
                <a:lnTo>
                  <a:pt x="814" y="117"/>
                </a:lnTo>
                <a:cubicBezTo>
                  <a:pt x="812" y="119"/>
                  <a:pt x="810" y="120"/>
                  <a:pt x="808" y="120"/>
                </a:cubicBezTo>
                <a:lnTo>
                  <a:pt x="738" y="128"/>
                </a:lnTo>
                <a:lnTo>
                  <a:pt x="742" y="126"/>
                </a:lnTo>
                <a:lnTo>
                  <a:pt x="698" y="160"/>
                </a:lnTo>
                <a:cubicBezTo>
                  <a:pt x="697" y="160"/>
                  <a:pt x="696" y="161"/>
                  <a:pt x="695" y="161"/>
                </a:cubicBezTo>
                <a:lnTo>
                  <a:pt x="651" y="168"/>
                </a:lnTo>
                <a:cubicBezTo>
                  <a:pt x="649" y="169"/>
                  <a:pt x="647" y="168"/>
                  <a:pt x="645" y="167"/>
                </a:cubicBezTo>
                <a:lnTo>
                  <a:pt x="603" y="137"/>
                </a:lnTo>
                <a:lnTo>
                  <a:pt x="607" y="139"/>
                </a:lnTo>
                <a:lnTo>
                  <a:pt x="571" y="139"/>
                </a:lnTo>
                <a:cubicBezTo>
                  <a:pt x="570" y="139"/>
                  <a:pt x="570" y="139"/>
                  <a:pt x="569" y="138"/>
                </a:cubicBezTo>
                <a:lnTo>
                  <a:pt x="520" y="125"/>
                </a:lnTo>
                <a:lnTo>
                  <a:pt x="526" y="124"/>
                </a:lnTo>
                <a:lnTo>
                  <a:pt x="490" y="142"/>
                </a:lnTo>
                <a:lnTo>
                  <a:pt x="494" y="135"/>
                </a:lnTo>
                <a:lnTo>
                  <a:pt x="494" y="236"/>
                </a:lnTo>
                <a:cubicBezTo>
                  <a:pt x="494" y="238"/>
                  <a:pt x="494" y="239"/>
                  <a:pt x="493" y="241"/>
                </a:cubicBezTo>
                <a:lnTo>
                  <a:pt x="428" y="328"/>
                </a:lnTo>
                <a:cubicBezTo>
                  <a:pt x="427" y="329"/>
                  <a:pt x="425" y="331"/>
                  <a:pt x="423" y="331"/>
                </a:cubicBezTo>
                <a:lnTo>
                  <a:pt x="354" y="342"/>
                </a:lnTo>
                <a:lnTo>
                  <a:pt x="357" y="341"/>
                </a:lnTo>
                <a:lnTo>
                  <a:pt x="309" y="372"/>
                </a:lnTo>
                <a:cubicBezTo>
                  <a:pt x="308" y="373"/>
                  <a:pt x="307" y="373"/>
                  <a:pt x="305" y="373"/>
                </a:cubicBezTo>
                <a:lnTo>
                  <a:pt x="256" y="378"/>
                </a:lnTo>
                <a:cubicBezTo>
                  <a:pt x="253" y="378"/>
                  <a:pt x="251" y="377"/>
                  <a:pt x="249" y="375"/>
                </a:cubicBezTo>
                <a:lnTo>
                  <a:pt x="166" y="281"/>
                </a:lnTo>
                <a:lnTo>
                  <a:pt x="169" y="283"/>
                </a:lnTo>
                <a:lnTo>
                  <a:pt x="145" y="275"/>
                </a:lnTo>
                <a:lnTo>
                  <a:pt x="150" y="260"/>
                </a:lnTo>
                <a:lnTo>
                  <a:pt x="174" y="268"/>
                </a:lnTo>
                <a:cubicBezTo>
                  <a:pt x="175" y="268"/>
                  <a:pt x="177" y="269"/>
                  <a:pt x="178" y="270"/>
                </a:cubicBezTo>
                <a:lnTo>
                  <a:pt x="261" y="365"/>
                </a:lnTo>
                <a:lnTo>
                  <a:pt x="254" y="362"/>
                </a:lnTo>
                <a:lnTo>
                  <a:pt x="304" y="357"/>
                </a:lnTo>
                <a:lnTo>
                  <a:pt x="300" y="359"/>
                </a:lnTo>
                <a:lnTo>
                  <a:pt x="349" y="327"/>
                </a:lnTo>
                <a:cubicBezTo>
                  <a:pt x="350" y="327"/>
                  <a:pt x="351" y="326"/>
                  <a:pt x="352" y="326"/>
                </a:cubicBezTo>
                <a:lnTo>
                  <a:pt x="420" y="315"/>
                </a:lnTo>
                <a:lnTo>
                  <a:pt x="415" y="318"/>
                </a:lnTo>
                <a:lnTo>
                  <a:pt x="480" y="231"/>
                </a:lnTo>
                <a:lnTo>
                  <a:pt x="478" y="236"/>
                </a:lnTo>
                <a:lnTo>
                  <a:pt x="478" y="135"/>
                </a:lnTo>
                <a:cubicBezTo>
                  <a:pt x="478" y="132"/>
                  <a:pt x="480" y="130"/>
                  <a:pt x="483" y="128"/>
                </a:cubicBezTo>
                <a:lnTo>
                  <a:pt x="519" y="110"/>
                </a:lnTo>
                <a:cubicBezTo>
                  <a:pt x="521" y="109"/>
                  <a:pt x="523" y="109"/>
                  <a:pt x="525" y="109"/>
                </a:cubicBezTo>
                <a:lnTo>
                  <a:pt x="573" y="123"/>
                </a:lnTo>
                <a:lnTo>
                  <a:pt x="571" y="123"/>
                </a:lnTo>
                <a:lnTo>
                  <a:pt x="607" y="123"/>
                </a:lnTo>
                <a:cubicBezTo>
                  <a:pt x="609" y="123"/>
                  <a:pt x="611" y="123"/>
                  <a:pt x="612" y="124"/>
                </a:cubicBezTo>
                <a:lnTo>
                  <a:pt x="654" y="154"/>
                </a:lnTo>
                <a:lnTo>
                  <a:pt x="648" y="153"/>
                </a:lnTo>
                <a:lnTo>
                  <a:pt x="692" y="145"/>
                </a:lnTo>
                <a:lnTo>
                  <a:pt x="689" y="147"/>
                </a:lnTo>
                <a:lnTo>
                  <a:pt x="732" y="114"/>
                </a:lnTo>
                <a:cubicBezTo>
                  <a:pt x="733" y="113"/>
                  <a:pt x="735" y="112"/>
                  <a:pt x="736" y="112"/>
                </a:cubicBezTo>
                <a:lnTo>
                  <a:pt x="806" y="104"/>
                </a:lnTo>
                <a:lnTo>
                  <a:pt x="801" y="108"/>
                </a:lnTo>
                <a:lnTo>
                  <a:pt x="840" y="54"/>
                </a:lnTo>
                <a:cubicBezTo>
                  <a:pt x="841" y="53"/>
                  <a:pt x="842" y="52"/>
                  <a:pt x="844" y="51"/>
                </a:cubicBezTo>
                <a:lnTo>
                  <a:pt x="883" y="37"/>
                </a:lnTo>
                <a:lnTo>
                  <a:pt x="880" y="39"/>
                </a:lnTo>
                <a:lnTo>
                  <a:pt x="909" y="14"/>
                </a:lnTo>
                <a:cubicBezTo>
                  <a:pt x="911" y="12"/>
                  <a:pt x="915" y="12"/>
                  <a:pt x="918" y="13"/>
                </a:cubicBezTo>
                <a:lnTo>
                  <a:pt x="956" y="33"/>
                </a:lnTo>
                <a:cubicBezTo>
                  <a:pt x="958" y="34"/>
                  <a:pt x="959" y="36"/>
                  <a:pt x="960" y="38"/>
                </a:cubicBezTo>
                <a:lnTo>
                  <a:pt x="970" y="68"/>
                </a:lnTo>
                <a:cubicBezTo>
                  <a:pt x="971" y="68"/>
                  <a:pt x="971" y="69"/>
                  <a:pt x="971" y="69"/>
                </a:cubicBezTo>
                <a:lnTo>
                  <a:pt x="973" y="91"/>
                </a:lnTo>
                <a:lnTo>
                  <a:pt x="972" y="86"/>
                </a:lnTo>
                <a:lnTo>
                  <a:pt x="1001" y="119"/>
                </a:lnTo>
                <a:cubicBezTo>
                  <a:pt x="1002" y="120"/>
                  <a:pt x="1002" y="122"/>
                  <a:pt x="1003" y="123"/>
                </a:cubicBezTo>
                <a:lnTo>
                  <a:pt x="1007" y="152"/>
                </a:lnTo>
                <a:lnTo>
                  <a:pt x="1000" y="145"/>
                </a:lnTo>
                <a:lnTo>
                  <a:pt x="1026" y="148"/>
                </a:lnTo>
                <a:lnTo>
                  <a:pt x="1023" y="148"/>
                </a:lnTo>
                <a:lnTo>
                  <a:pt x="1051" y="141"/>
                </a:lnTo>
                <a:lnTo>
                  <a:pt x="1046" y="145"/>
                </a:lnTo>
                <a:lnTo>
                  <a:pt x="1057" y="124"/>
                </a:lnTo>
                <a:cubicBezTo>
                  <a:pt x="1057" y="123"/>
                  <a:pt x="1058" y="123"/>
                  <a:pt x="1058" y="122"/>
                </a:cubicBezTo>
                <a:lnTo>
                  <a:pt x="1084" y="94"/>
                </a:lnTo>
                <a:cubicBezTo>
                  <a:pt x="1086" y="92"/>
                  <a:pt x="1089" y="91"/>
                  <a:pt x="1092" y="91"/>
                </a:cubicBezTo>
                <a:lnTo>
                  <a:pt x="1105" y="94"/>
                </a:lnTo>
                <a:lnTo>
                  <a:pt x="1099" y="95"/>
                </a:lnTo>
                <a:lnTo>
                  <a:pt x="1129" y="78"/>
                </a:lnTo>
                <a:lnTo>
                  <a:pt x="1225" y="2"/>
                </a:lnTo>
                <a:cubicBezTo>
                  <a:pt x="1228" y="0"/>
                  <a:pt x="1233" y="0"/>
                  <a:pt x="1235" y="2"/>
                </a:cubicBezTo>
                <a:lnTo>
                  <a:pt x="1279" y="39"/>
                </a:lnTo>
                <a:lnTo>
                  <a:pt x="1276" y="37"/>
                </a:lnTo>
                <a:lnTo>
                  <a:pt x="1339" y="55"/>
                </a:lnTo>
                <a:cubicBezTo>
                  <a:pt x="1341" y="56"/>
                  <a:pt x="1342" y="57"/>
                  <a:pt x="1343" y="58"/>
                </a:cubicBezTo>
                <a:lnTo>
                  <a:pt x="1364" y="87"/>
                </a:lnTo>
                <a:lnTo>
                  <a:pt x="1354" y="84"/>
                </a:lnTo>
                <a:lnTo>
                  <a:pt x="1380" y="73"/>
                </a:lnTo>
                <a:cubicBezTo>
                  <a:pt x="1383" y="72"/>
                  <a:pt x="1387" y="73"/>
                  <a:pt x="1390" y="76"/>
                </a:cubicBezTo>
                <a:lnTo>
                  <a:pt x="1437" y="142"/>
                </a:lnTo>
                <a:lnTo>
                  <a:pt x="1463" y="185"/>
                </a:lnTo>
                <a:cubicBezTo>
                  <a:pt x="1464" y="187"/>
                  <a:pt x="1464" y="188"/>
                  <a:pt x="1464" y="190"/>
                </a:cubicBezTo>
                <a:lnTo>
                  <a:pt x="1461" y="219"/>
                </a:lnTo>
                <a:lnTo>
                  <a:pt x="1461" y="215"/>
                </a:lnTo>
                <a:lnTo>
                  <a:pt x="1479" y="273"/>
                </a:lnTo>
                <a:lnTo>
                  <a:pt x="1478" y="271"/>
                </a:lnTo>
                <a:lnTo>
                  <a:pt x="1496" y="301"/>
                </a:lnTo>
                <a:cubicBezTo>
                  <a:pt x="1497" y="303"/>
                  <a:pt x="1498" y="305"/>
                  <a:pt x="1497" y="307"/>
                </a:cubicBezTo>
                <a:lnTo>
                  <a:pt x="1474" y="404"/>
                </a:lnTo>
                <a:cubicBezTo>
                  <a:pt x="1473" y="407"/>
                  <a:pt x="1471" y="409"/>
                  <a:pt x="1467" y="410"/>
                </a:cubicBezTo>
                <a:lnTo>
                  <a:pt x="1410" y="417"/>
                </a:lnTo>
                <a:lnTo>
                  <a:pt x="1417" y="406"/>
                </a:lnTo>
                <a:lnTo>
                  <a:pt x="1460" y="515"/>
                </a:lnTo>
                <a:lnTo>
                  <a:pt x="1458" y="511"/>
                </a:lnTo>
                <a:lnTo>
                  <a:pt x="1490" y="537"/>
                </a:lnTo>
                <a:lnTo>
                  <a:pt x="1483" y="535"/>
                </a:lnTo>
                <a:lnTo>
                  <a:pt x="1527" y="528"/>
                </a:lnTo>
                <a:cubicBezTo>
                  <a:pt x="1530" y="527"/>
                  <a:pt x="1533" y="528"/>
                  <a:pt x="1535" y="531"/>
                </a:cubicBezTo>
                <a:cubicBezTo>
                  <a:pt x="1537" y="533"/>
                  <a:pt x="1537" y="536"/>
                  <a:pt x="1536" y="539"/>
                </a:cubicBezTo>
                <a:lnTo>
                  <a:pt x="1492" y="640"/>
                </a:lnTo>
                <a:cubicBezTo>
                  <a:pt x="1492" y="640"/>
                  <a:pt x="1491" y="641"/>
                  <a:pt x="1491" y="641"/>
                </a:cubicBezTo>
                <a:lnTo>
                  <a:pt x="1376" y="780"/>
                </a:lnTo>
                <a:cubicBezTo>
                  <a:pt x="1375" y="781"/>
                  <a:pt x="1373" y="782"/>
                  <a:pt x="1371" y="783"/>
                </a:cubicBezTo>
                <a:lnTo>
                  <a:pt x="1345" y="786"/>
                </a:lnTo>
                <a:cubicBezTo>
                  <a:pt x="1341" y="786"/>
                  <a:pt x="1338" y="784"/>
                  <a:pt x="1336" y="781"/>
                </a:cubicBezTo>
                <a:lnTo>
                  <a:pt x="1318" y="734"/>
                </a:lnTo>
                <a:lnTo>
                  <a:pt x="1323" y="739"/>
                </a:lnTo>
                <a:lnTo>
                  <a:pt x="1312" y="734"/>
                </a:lnTo>
                <a:lnTo>
                  <a:pt x="1322" y="730"/>
                </a:lnTo>
                <a:lnTo>
                  <a:pt x="1300" y="778"/>
                </a:lnTo>
                <a:lnTo>
                  <a:pt x="1300" y="775"/>
                </a:lnTo>
                <a:lnTo>
                  <a:pt x="1298" y="812"/>
                </a:lnTo>
                <a:cubicBezTo>
                  <a:pt x="1298" y="813"/>
                  <a:pt x="1297" y="815"/>
                  <a:pt x="1296" y="816"/>
                </a:cubicBezTo>
                <a:lnTo>
                  <a:pt x="1252" y="870"/>
                </a:lnTo>
                <a:lnTo>
                  <a:pt x="1253" y="863"/>
                </a:lnTo>
                <a:lnTo>
                  <a:pt x="1264" y="899"/>
                </a:lnTo>
                <a:cubicBezTo>
                  <a:pt x="1265" y="901"/>
                  <a:pt x="1265" y="903"/>
                  <a:pt x="1264" y="904"/>
                </a:cubicBezTo>
                <a:lnTo>
                  <a:pt x="1245" y="954"/>
                </a:lnTo>
                <a:lnTo>
                  <a:pt x="1246" y="949"/>
                </a:lnTo>
                <a:lnTo>
                  <a:pt x="1257" y="996"/>
                </a:lnTo>
                <a:cubicBezTo>
                  <a:pt x="1257" y="997"/>
                  <a:pt x="1257" y="998"/>
                  <a:pt x="1256" y="1000"/>
                </a:cubicBezTo>
                <a:lnTo>
                  <a:pt x="1235" y="1076"/>
                </a:lnTo>
                <a:lnTo>
                  <a:pt x="1236" y="1074"/>
                </a:lnTo>
                <a:lnTo>
                  <a:pt x="1238" y="1255"/>
                </a:lnTo>
                <a:lnTo>
                  <a:pt x="1238" y="1253"/>
                </a:lnTo>
                <a:lnTo>
                  <a:pt x="1250" y="1300"/>
                </a:lnTo>
                <a:cubicBezTo>
                  <a:pt x="1251" y="1301"/>
                  <a:pt x="1251" y="1303"/>
                  <a:pt x="1250" y="1304"/>
                </a:cubicBezTo>
                <a:lnTo>
                  <a:pt x="1177" y="1514"/>
                </a:lnTo>
                <a:lnTo>
                  <a:pt x="1178" y="1511"/>
                </a:lnTo>
                <a:lnTo>
                  <a:pt x="1181" y="1609"/>
                </a:lnTo>
                <a:cubicBezTo>
                  <a:pt x="1181" y="1611"/>
                  <a:pt x="1180" y="1613"/>
                  <a:pt x="1179" y="1615"/>
                </a:cubicBezTo>
                <a:lnTo>
                  <a:pt x="1091" y="1694"/>
                </a:lnTo>
                <a:cubicBezTo>
                  <a:pt x="1088" y="1697"/>
                  <a:pt x="1084" y="1697"/>
                  <a:pt x="1081" y="1695"/>
                </a:cubicBezTo>
                <a:lnTo>
                  <a:pt x="990" y="1626"/>
                </a:lnTo>
                <a:cubicBezTo>
                  <a:pt x="988" y="1624"/>
                  <a:pt x="986" y="1621"/>
                  <a:pt x="987" y="1618"/>
                </a:cubicBezTo>
                <a:lnTo>
                  <a:pt x="991" y="1582"/>
                </a:lnTo>
                <a:lnTo>
                  <a:pt x="993" y="1589"/>
                </a:lnTo>
                <a:lnTo>
                  <a:pt x="946" y="1534"/>
                </a:lnTo>
                <a:cubicBezTo>
                  <a:pt x="945" y="1533"/>
                  <a:pt x="944" y="1531"/>
                  <a:pt x="944" y="1529"/>
                </a:cubicBezTo>
                <a:lnTo>
                  <a:pt x="944" y="1500"/>
                </a:lnTo>
                <a:cubicBezTo>
                  <a:pt x="944" y="1500"/>
                  <a:pt x="945" y="1499"/>
                  <a:pt x="945" y="1498"/>
                </a:cubicBezTo>
                <a:lnTo>
                  <a:pt x="958" y="1455"/>
                </a:lnTo>
                <a:cubicBezTo>
                  <a:pt x="958" y="1453"/>
                  <a:pt x="960" y="1451"/>
                  <a:pt x="961" y="1450"/>
                </a:cubicBezTo>
                <a:lnTo>
                  <a:pt x="1002" y="1424"/>
                </a:lnTo>
                <a:lnTo>
                  <a:pt x="999" y="1428"/>
                </a:lnTo>
                <a:lnTo>
                  <a:pt x="1021" y="1385"/>
                </a:lnTo>
                <a:cubicBezTo>
                  <a:pt x="1021" y="1384"/>
                  <a:pt x="1022" y="1383"/>
                  <a:pt x="1023" y="1383"/>
                </a:cubicBezTo>
                <a:lnTo>
                  <a:pt x="1067" y="1347"/>
                </a:lnTo>
                <a:lnTo>
                  <a:pt x="1064" y="1350"/>
                </a:lnTo>
                <a:lnTo>
                  <a:pt x="1078" y="1314"/>
                </a:lnTo>
                <a:lnTo>
                  <a:pt x="1080" y="1322"/>
                </a:lnTo>
                <a:lnTo>
                  <a:pt x="1056" y="1297"/>
                </a:lnTo>
                <a:lnTo>
                  <a:pt x="1058" y="1299"/>
                </a:lnTo>
                <a:lnTo>
                  <a:pt x="966" y="1252"/>
                </a:lnTo>
                <a:lnTo>
                  <a:pt x="969" y="1252"/>
                </a:lnTo>
                <a:lnTo>
                  <a:pt x="872" y="1245"/>
                </a:lnTo>
                <a:cubicBezTo>
                  <a:pt x="870" y="1245"/>
                  <a:pt x="868" y="1244"/>
                  <a:pt x="867" y="1243"/>
                </a:cubicBezTo>
                <a:lnTo>
                  <a:pt x="849" y="1228"/>
                </a:lnTo>
                <a:cubicBezTo>
                  <a:pt x="848" y="1227"/>
                  <a:pt x="847" y="1226"/>
                  <a:pt x="846" y="1225"/>
                </a:cubicBezTo>
                <a:lnTo>
                  <a:pt x="831" y="1189"/>
                </a:lnTo>
                <a:lnTo>
                  <a:pt x="833" y="1192"/>
                </a:lnTo>
                <a:lnTo>
                  <a:pt x="779" y="1137"/>
                </a:lnTo>
                <a:lnTo>
                  <a:pt x="784" y="1140"/>
                </a:lnTo>
                <a:lnTo>
                  <a:pt x="703" y="1132"/>
                </a:lnTo>
                <a:cubicBezTo>
                  <a:pt x="702" y="1132"/>
                  <a:pt x="701" y="1132"/>
                  <a:pt x="700" y="1131"/>
                </a:cubicBezTo>
                <a:lnTo>
                  <a:pt x="595" y="1056"/>
                </a:lnTo>
                <a:lnTo>
                  <a:pt x="597" y="1057"/>
                </a:lnTo>
                <a:lnTo>
                  <a:pt x="538" y="1038"/>
                </a:lnTo>
                <a:lnTo>
                  <a:pt x="545" y="1038"/>
                </a:lnTo>
                <a:lnTo>
                  <a:pt x="521" y="1052"/>
                </a:lnTo>
                <a:cubicBezTo>
                  <a:pt x="519" y="1053"/>
                  <a:pt x="518" y="1054"/>
                  <a:pt x="517" y="1054"/>
                </a:cubicBezTo>
                <a:lnTo>
                  <a:pt x="473" y="1054"/>
                </a:lnTo>
                <a:cubicBezTo>
                  <a:pt x="471" y="1054"/>
                  <a:pt x="469" y="1053"/>
                  <a:pt x="468" y="1052"/>
                </a:cubicBezTo>
                <a:lnTo>
                  <a:pt x="427" y="1019"/>
                </a:lnTo>
                <a:cubicBezTo>
                  <a:pt x="424" y="1017"/>
                  <a:pt x="423" y="1013"/>
                  <a:pt x="425" y="1010"/>
                </a:cubicBezTo>
                <a:lnTo>
                  <a:pt x="437" y="977"/>
                </a:lnTo>
                <a:lnTo>
                  <a:pt x="439" y="986"/>
                </a:lnTo>
                <a:lnTo>
                  <a:pt x="423" y="972"/>
                </a:lnTo>
                <a:lnTo>
                  <a:pt x="428" y="974"/>
                </a:lnTo>
                <a:lnTo>
                  <a:pt x="345" y="970"/>
                </a:lnTo>
                <a:lnTo>
                  <a:pt x="350" y="968"/>
                </a:lnTo>
                <a:lnTo>
                  <a:pt x="158" y="1089"/>
                </a:lnTo>
                <a:cubicBezTo>
                  <a:pt x="157" y="1089"/>
                  <a:pt x="157" y="1089"/>
                  <a:pt x="156" y="1090"/>
                </a:cubicBezTo>
                <a:lnTo>
                  <a:pt x="71" y="1118"/>
                </a:lnTo>
                <a:cubicBezTo>
                  <a:pt x="69" y="1119"/>
                  <a:pt x="66" y="1119"/>
                  <a:pt x="64" y="1117"/>
                </a:cubicBezTo>
                <a:cubicBezTo>
                  <a:pt x="62" y="1115"/>
                  <a:pt x="60" y="1113"/>
                  <a:pt x="61" y="1110"/>
                </a:cubicBezTo>
                <a:lnTo>
                  <a:pt x="65" y="1063"/>
                </a:lnTo>
                <a:cubicBezTo>
                  <a:pt x="65" y="1062"/>
                  <a:pt x="66" y="1062"/>
                  <a:pt x="66" y="1061"/>
                </a:cubicBezTo>
                <a:lnTo>
                  <a:pt x="87" y="1013"/>
                </a:lnTo>
                <a:lnTo>
                  <a:pt x="87" y="1017"/>
                </a:lnTo>
                <a:lnTo>
                  <a:pt x="79" y="952"/>
                </a:lnTo>
                <a:lnTo>
                  <a:pt x="80" y="955"/>
                </a:lnTo>
                <a:lnTo>
                  <a:pt x="30" y="869"/>
                </a:lnTo>
                <a:cubicBezTo>
                  <a:pt x="29" y="868"/>
                  <a:pt x="29" y="866"/>
                  <a:pt x="29" y="864"/>
                </a:cubicBezTo>
                <a:lnTo>
                  <a:pt x="40" y="815"/>
                </a:lnTo>
                <a:cubicBezTo>
                  <a:pt x="40" y="814"/>
                  <a:pt x="41" y="813"/>
                  <a:pt x="42" y="811"/>
                </a:cubicBezTo>
                <a:lnTo>
                  <a:pt x="71" y="783"/>
                </a:lnTo>
                <a:lnTo>
                  <a:pt x="69" y="790"/>
                </a:lnTo>
                <a:lnTo>
                  <a:pt x="58" y="736"/>
                </a:lnTo>
                <a:cubicBezTo>
                  <a:pt x="58" y="734"/>
                  <a:pt x="58" y="731"/>
                  <a:pt x="59" y="730"/>
                </a:cubicBezTo>
                <a:lnTo>
                  <a:pt x="67" y="719"/>
                </a:lnTo>
                <a:lnTo>
                  <a:pt x="67" y="728"/>
                </a:lnTo>
                <a:lnTo>
                  <a:pt x="49" y="702"/>
                </a:lnTo>
                <a:cubicBezTo>
                  <a:pt x="48" y="700"/>
                  <a:pt x="47" y="698"/>
                  <a:pt x="48" y="695"/>
                </a:cubicBezTo>
                <a:lnTo>
                  <a:pt x="66" y="646"/>
                </a:lnTo>
                <a:lnTo>
                  <a:pt x="69" y="655"/>
                </a:lnTo>
                <a:lnTo>
                  <a:pt x="33" y="633"/>
                </a:lnTo>
                <a:cubicBezTo>
                  <a:pt x="31" y="631"/>
                  <a:pt x="29" y="629"/>
                  <a:pt x="29" y="626"/>
                </a:cubicBezTo>
                <a:lnTo>
                  <a:pt x="32" y="579"/>
                </a:lnTo>
                <a:cubicBezTo>
                  <a:pt x="32" y="577"/>
                  <a:pt x="33" y="575"/>
                  <a:pt x="34" y="574"/>
                </a:cubicBezTo>
                <a:lnTo>
                  <a:pt x="62" y="538"/>
                </a:lnTo>
                <a:lnTo>
                  <a:pt x="61" y="546"/>
                </a:lnTo>
                <a:lnTo>
                  <a:pt x="51" y="521"/>
                </a:lnTo>
                <a:cubicBezTo>
                  <a:pt x="50" y="518"/>
                  <a:pt x="50" y="515"/>
                  <a:pt x="52" y="513"/>
                </a:cubicBezTo>
                <a:lnTo>
                  <a:pt x="70" y="487"/>
                </a:lnTo>
                <a:lnTo>
                  <a:pt x="72" y="499"/>
                </a:lnTo>
                <a:lnTo>
                  <a:pt x="15" y="462"/>
                </a:lnTo>
                <a:cubicBezTo>
                  <a:pt x="13" y="461"/>
                  <a:pt x="12" y="460"/>
                  <a:pt x="12" y="458"/>
                </a:cubicBezTo>
                <a:lnTo>
                  <a:pt x="1" y="427"/>
                </a:lnTo>
                <a:cubicBezTo>
                  <a:pt x="0" y="424"/>
                  <a:pt x="1" y="421"/>
                  <a:pt x="2" y="419"/>
                </a:cubicBezTo>
                <a:lnTo>
                  <a:pt x="38" y="375"/>
                </a:lnTo>
                <a:lnTo>
                  <a:pt x="37" y="382"/>
                </a:lnTo>
                <a:lnTo>
                  <a:pt x="32" y="365"/>
                </a:lnTo>
                <a:cubicBezTo>
                  <a:pt x="31" y="362"/>
                  <a:pt x="32" y="359"/>
                  <a:pt x="35" y="357"/>
                </a:cubicBezTo>
                <a:lnTo>
                  <a:pt x="142" y="262"/>
                </a:lnTo>
                <a:lnTo>
                  <a:pt x="153" y="274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26" name="Rectangle 58">
            <a:extLst>
              <a:ext uri="{FF2B5EF4-FFF2-40B4-BE49-F238E27FC236}">
                <a16:creationId xmlns:a16="http://schemas.microsoft.com/office/drawing/2014/main" id="{7C1DF90F-9081-908B-0CF6-C65EA0B51C8B}"/>
              </a:ext>
            </a:extLst>
          </xdr:cNvPr>
          <xdr:cNvSpPr>
            <a:spLocks noChangeArrowheads="1"/>
          </xdr:cNvSpPr>
        </xdr:nvSpPr>
        <xdr:spPr bwMode="auto">
          <a:xfrm>
            <a:off x="5962886" y="3279720"/>
            <a:ext cx="565809" cy="162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1100" b="1" i="0" u="none" strike="noStrike" kern="1200" cap="none" spc="0" normalizeH="0" baseline="0">
                <a:ln>
                  <a:noFill/>
                </a:ln>
                <a:solidFill>
                  <a:prstClr val="black">
                    <a:lumMod val="65000"/>
                    <a:lumOff val="35000"/>
                  </a:prstClr>
                </a:solidFill>
                <a:effectLst/>
                <a:uLnTx/>
                <a:uFillTx/>
                <a:latin typeface="+mj-lt"/>
                <a:ea typeface="Source Sans Pro Light" panose="020B0403030403020204" pitchFamily="34" charset="0"/>
                <a:cs typeface="Arial" pitchFamily="34" charset="0"/>
              </a:rPr>
              <a:t>BA (1)</a:t>
            </a:r>
          </a:p>
        </xdr:txBody>
      </xdr:sp>
      <xdr:sp macro="" textlink="">
        <xdr:nvSpPr>
          <xdr:cNvPr id="27" name="Freeform 47">
            <a:extLst>
              <a:ext uri="{FF2B5EF4-FFF2-40B4-BE49-F238E27FC236}">
                <a16:creationId xmlns:a16="http://schemas.microsoft.com/office/drawing/2014/main" id="{B8E34294-F160-AD0A-64F5-F40D4D5DD09C}"/>
              </a:ext>
            </a:extLst>
          </xdr:cNvPr>
          <xdr:cNvSpPr>
            <a:spLocks/>
          </xdr:cNvSpPr>
        </xdr:nvSpPr>
        <xdr:spPr bwMode="auto">
          <a:xfrm>
            <a:off x="5983525" y="2909888"/>
            <a:ext cx="184018" cy="206375"/>
          </a:xfrm>
          <a:custGeom>
            <a:avLst/>
            <a:gdLst/>
            <a:ahLst/>
            <a:cxnLst>
              <a:cxn ang="0">
                <a:pos x="42" y="128"/>
              </a:cxn>
              <a:cxn ang="0">
                <a:pos x="61" y="103"/>
              </a:cxn>
              <a:cxn ang="0">
                <a:pos x="97" y="77"/>
              </a:cxn>
              <a:cxn ang="0">
                <a:pos x="107" y="67"/>
              </a:cxn>
              <a:cxn ang="0">
                <a:pos x="107" y="67"/>
              </a:cxn>
              <a:cxn ang="0">
                <a:pos x="82" y="41"/>
              </a:cxn>
              <a:cxn ang="0">
                <a:pos x="17" y="0"/>
              </a:cxn>
              <a:cxn ang="0">
                <a:pos x="16" y="11"/>
              </a:cxn>
              <a:cxn ang="0">
                <a:pos x="22" y="32"/>
              </a:cxn>
              <a:cxn ang="0">
                <a:pos x="29" y="43"/>
              </a:cxn>
              <a:cxn ang="0">
                <a:pos x="21" y="78"/>
              </a:cxn>
              <a:cxn ang="0">
                <a:pos x="0" y="81"/>
              </a:cxn>
              <a:cxn ang="0">
                <a:pos x="16" y="121"/>
              </a:cxn>
              <a:cxn ang="0">
                <a:pos x="27" y="130"/>
              </a:cxn>
              <a:cxn ang="0">
                <a:pos x="42" y="128"/>
              </a:cxn>
            </a:cxnLst>
            <a:rect l="0" t="0" r="r" b="b"/>
            <a:pathLst>
              <a:path w="107" h="130">
                <a:moveTo>
                  <a:pt x="42" y="128"/>
                </a:moveTo>
                <a:lnTo>
                  <a:pt x="61" y="103"/>
                </a:lnTo>
                <a:lnTo>
                  <a:pt x="97" y="77"/>
                </a:lnTo>
                <a:lnTo>
                  <a:pt x="107" y="67"/>
                </a:lnTo>
                <a:lnTo>
                  <a:pt x="107" y="67"/>
                </a:lnTo>
                <a:lnTo>
                  <a:pt x="82" y="41"/>
                </a:lnTo>
                <a:lnTo>
                  <a:pt x="17" y="0"/>
                </a:lnTo>
                <a:lnTo>
                  <a:pt x="16" y="11"/>
                </a:lnTo>
                <a:lnTo>
                  <a:pt x="22" y="32"/>
                </a:lnTo>
                <a:lnTo>
                  <a:pt x="29" y="43"/>
                </a:lnTo>
                <a:lnTo>
                  <a:pt x="21" y="78"/>
                </a:lnTo>
                <a:lnTo>
                  <a:pt x="0" y="81"/>
                </a:lnTo>
                <a:lnTo>
                  <a:pt x="16" y="121"/>
                </a:lnTo>
                <a:lnTo>
                  <a:pt x="27" y="130"/>
                </a:lnTo>
                <a:lnTo>
                  <a:pt x="42" y="128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28" name="Freeform 48">
            <a:extLst>
              <a:ext uri="{FF2B5EF4-FFF2-40B4-BE49-F238E27FC236}">
                <a16:creationId xmlns:a16="http://schemas.microsoft.com/office/drawing/2014/main" id="{BD8D6A62-EE69-67CB-0C6C-0C8EAD79CB84}"/>
              </a:ext>
            </a:extLst>
          </xdr:cNvPr>
          <xdr:cNvSpPr>
            <a:spLocks/>
          </xdr:cNvSpPr>
        </xdr:nvSpPr>
        <xdr:spPr bwMode="auto">
          <a:xfrm>
            <a:off x="5978366" y="2905125"/>
            <a:ext cx="194336" cy="217488"/>
          </a:xfrm>
          <a:custGeom>
            <a:avLst/>
            <a:gdLst/>
            <a:ahLst/>
            <a:cxnLst>
              <a:cxn ang="0">
                <a:pos x="115" y="348"/>
              </a:cxn>
              <a:cxn ang="0">
                <a:pos x="167" y="281"/>
              </a:cxn>
              <a:cxn ang="0">
                <a:pos x="168" y="279"/>
              </a:cxn>
              <a:cxn ang="0">
                <a:pos x="265" y="210"/>
              </a:cxn>
              <a:cxn ang="0">
                <a:pos x="264" y="211"/>
              </a:cxn>
              <a:cxn ang="0">
                <a:pos x="291" y="184"/>
              </a:cxn>
              <a:cxn ang="0">
                <a:pos x="288" y="190"/>
              </a:cxn>
              <a:cxn ang="0">
                <a:pos x="288" y="189"/>
              </a:cxn>
              <a:cxn ang="0">
                <a:pos x="291" y="195"/>
              </a:cxn>
              <a:cxn ang="0">
                <a:pos x="224" y="125"/>
              </a:cxn>
              <a:cxn ang="0">
                <a:pos x="225" y="126"/>
              </a:cxn>
              <a:cxn ang="0">
                <a:pos x="49" y="15"/>
              </a:cxn>
              <a:cxn ang="0">
                <a:pos x="61" y="9"/>
              </a:cxn>
              <a:cxn ang="0">
                <a:pos x="58" y="38"/>
              </a:cxn>
              <a:cxn ang="0">
                <a:pos x="58" y="35"/>
              </a:cxn>
              <a:cxn ang="0">
                <a:pos x="75" y="92"/>
              </a:cxn>
              <a:cxn ang="0">
                <a:pos x="74" y="90"/>
              </a:cxn>
              <a:cxn ang="0">
                <a:pos x="91" y="120"/>
              </a:cxn>
              <a:cxn ang="0">
                <a:pos x="92" y="126"/>
              </a:cxn>
              <a:cxn ang="0">
                <a:pos x="71" y="222"/>
              </a:cxn>
              <a:cxn ang="0">
                <a:pos x="64" y="228"/>
              </a:cxn>
              <a:cxn ang="0">
                <a:pos x="10" y="235"/>
              </a:cxn>
              <a:cxn ang="0">
                <a:pos x="16" y="224"/>
              </a:cxn>
              <a:cxn ang="0">
                <a:pos x="57" y="332"/>
              </a:cxn>
              <a:cxn ang="0">
                <a:pos x="55" y="329"/>
              </a:cxn>
              <a:cxn ang="0">
                <a:pos x="85" y="354"/>
              </a:cxn>
              <a:cxn ang="0">
                <a:pos x="79" y="353"/>
              </a:cxn>
              <a:cxn ang="0">
                <a:pos x="120" y="345"/>
              </a:cxn>
              <a:cxn ang="0">
                <a:pos x="123" y="361"/>
              </a:cxn>
              <a:cxn ang="0">
                <a:pos x="82" y="368"/>
              </a:cxn>
              <a:cxn ang="0">
                <a:pos x="75" y="367"/>
              </a:cxn>
              <a:cxn ang="0">
                <a:pos x="45" y="341"/>
              </a:cxn>
              <a:cxn ang="0">
                <a:pos x="42" y="338"/>
              </a:cxn>
              <a:cxn ang="0">
                <a:pos x="1" y="230"/>
              </a:cxn>
              <a:cxn ang="0">
                <a:pos x="2" y="223"/>
              </a:cxn>
              <a:cxn ang="0">
                <a:pos x="7" y="219"/>
              </a:cxn>
              <a:cxn ang="0">
                <a:pos x="62" y="212"/>
              </a:cxn>
              <a:cxn ang="0">
                <a:pos x="55" y="218"/>
              </a:cxn>
              <a:cxn ang="0">
                <a:pos x="77" y="122"/>
              </a:cxn>
              <a:cxn ang="0">
                <a:pos x="78" y="128"/>
              </a:cxn>
              <a:cxn ang="0">
                <a:pos x="60" y="98"/>
              </a:cxn>
              <a:cxn ang="0">
                <a:pos x="59" y="96"/>
              </a:cxn>
              <a:cxn ang="0">
                <a:pos x="42" y="39"/>
              </a:cxn>
              <a:cxn ang="0">
                <a:pos x="42" y="36"/>
              </a:cxn>
              <a:cxn ang="0">
                <a:pos x="45" y="8"/>
              </a:cxn>
              <a:cxn ang="0">
                <a:pos x="49" y="1"/>
              </a:cxn>
              <a:cxn ang="0">
                <a:pos x="57" y="2"/>
              </a:cxn>
              <a:cxn ang="0">
                <a:pos x="234" y="113"/>
              </a:cxn>
              <a:cxn ang="0">
                <a:pos x="235" y="114"/>
              </a:cxn>
              <a:cxn ang="0">
                <a:pos x="302" y="183"/>
              </a:cxn>
              <a:cxn ang="0">
                <a:pos x="304" y="189"/>
              </a:cxn>
              <a:cxn ang="0">
                <a:pos x="304" y="190"/>
              </a:cxn>
              <a:cxn ang="0">
                <a:pos x="302" y="195"/>
              </a:cxn>
              <a:cxn ang="0">
                <a:pos x="275" y="222"/>
              </a:cxn>
              <a:cxn ang="0">
                <a:pos x="274" y="223"/>
              </a:cxn>
              <a:cxn ang="0">
                <a:pos x="178" y="292"/>
              </a:cxn>
              <a:cxn ang="0">
                <a:pos x="179" y="290"/>
              </a:cxn>
              <a:cxn ang="0">
                <a:pos x="128" y="358"/>
              </a:cxn>
              <a:cxn ang="0">
                <a:pos x="115" y="348"/>
              </a:cxn>
            </a:cxnLst>
            <a:rect l="0" t="0" r="r" b="b"/>
            <a:pathLst>
              <a:path w="304" h="369">
                <a:moveTo>
                  <a:pt x="115" y="348"/>
                </a:moveTo>
                <a:lnTo>
                  <a:pt x="167" y="281"/>
                </a:lnTo>
                <a:cubicBezTo>
                  <a:pt x="167" y="280"/>
                  <a:pt x="168" y="280"/>
                  <a:pt x="168" y="279"/>
                </a:cubicBezTo>
                <a:lnTo>
                  <a:pt x="265" y="210"/>
                </a:lnTo>
                <a:lnTo>
                  <a:pt x="264" y="211"/>
                </a:lnTo>
                <a:lnTo>
                  <a:pt x="291" y="184"/>
                </a:lnTo>
                <a:lnTo>
                  <a:pt x="288" y="190"/>
                </a:lnTo>
                <a:lnTo>
                  <a:pt x="288" y="189"/>
                </a:lnTo>
                <a:lnTo>
                  <a:pt x="291" y="195"/>
                </a:lnTo>
                <a:lnTo>
                  <a:pt x="224" y="125"/>
                </a:lnTo>
                <a:lnTo>
                  <a:pt x="225" y="126"/>
                </a:lnTo>
                <a:lnTo>
                  <a:pt x="49" y="15"/>
                </a:lnTo>
                <a:lnTo>
                  <a:pt x="61" y="9"/>
                </a:lnTo>
                <a:lnTo>
                  <a:pt x="58" y="38"/>
                </a:lnTo>
                <a:lnTo>
                  <a:pt x="58" y="35"/>
                </a:lnTo>
                <a:lnTo>
                  <a:pt x="75" y="92"/>
                </a:lnTo>
                <a:lnTo>
                  <a:pt x="74" y="90"/>
                </a:lnTo>
                <a:lnTo>
                  <a:pt x="91" y="120"/>
                </a:lnTo>
                <a:cubicBezTo>
                  <a:pt x="93" y="122"/>
                  <a:pt x="93" y="124"/>
                  <a:pt x="92" y="126"/>
                </a:cubicBezTo>
                <a:lnTo>
                  <a:pt x="71" y="222"/>
                </a:lnTo>
                <a:cubicBezTo>
                  <a:pt x="70" y="225"/>
                  <a:pt x="67" y="227"/>
                  <a:pt x="64" y="228"/>
                </a:cubicBezTo>
                <a:lnTo>
                  <a:pt x="10" y="235"/>
                </a:lnTo>
                <a:lnTo>
                  <a:pt x="16" y="224"/>
                </a:lnTo>
                <a:lnTo>
                  <a:pt x="57" y="332"/>
                </a:lnTo>
                <a:lnTo>
                  <a:pt x="55" y="329"/>
                </a:lnTo>
                <a:lnTo>
                  <a:pt x="85" y="354"/>
                </a:lnTo>
                <a:lnTo>
                  <a:pt x="79" y="353"/>
                </a:lnTo>
                <a:lnTo>
                  <a:pt x="120" y="345"/>
                </a:lnTo>
                <a:lnTo>
                  <a:pt x="123" y="361"/>
                </a:lnTo>
                <a:lnTo>
                  <a:pt x="82" y="368"/>
                </a:lnTo>
                <a:cubicBezTo>
                  <a:pt x="79" y="369"/>
                  <a:pt x="77" y="368"/>
                  <a:pt x="75" y="367"/>
                </a:cubicBezTo>
                <a:lnTo>
                  <a:pt x="45" y="341"/>
                </a:lnTo>
                <a:cubicBezTo>
                  <a:pt x="44" y="340"/>
                  <a:pt x="43" y="339"/>
                  <a:pt x="42" y="338"/>
                </a:cubicBezTo>
                <a:lnTo>
                  <a:pt x="1" y="230"/>
                </a:lnTo>
                <a:cubicBezTo>
                  <a:pt x="0" y="228"/>
                  <a:pt x="0" y="225"/>
                  <a:pt x="2" y="223"/>
                </a:cubicBezTo>
                <a:cubicBezTo>
                  <a:pt x="3" y="221"/>
                  <a:pt x="5" y="219"/>
                  <a:pt x="7" y="219"/>
                </a:cubicBezTo>
                <a:lnTo>
                  <a:pt x="62" y="212"/>
                </a:lnTo>
                <a:lnTo>
                  <a:pt x="55" y="218"/>
                </a:lnTo>
                <a:lnTo>
                  <a:pt x="77" y="122"/>
                </a:lnTo>
                <a:lnTo>
                  <a:pt x="78" y="128"/>
                </a:lnTo>
                <a:lnTo>
                  <a:pt x="60" y="98"/>
                </a:lnTo>
                <a:cubicBezTo>
                  <a:pt x="60" y="97"/>
                  <a:pt x="60" y="97"/>
                  <a:pt x="59" y="96"/>
                </a:cubicBezTo>
                <a:lnTo>
                  <a:pt x="42" y="39"/>
                </a:lnTo>
                <a:cubicBezTo>
                  <a:pt x="42" y="38"/>
                  <a:pt x="42" y="37"/>
                  <a:pt x="42" y="36"/>
                </a:cubicBezTo>
                <a:lnTo>
                  <a:pt x="45" y="8"/>
                </a:lnTo>
                <a:cubicBezTo>
                  <a:pt x="45" y="5"/>
                  <a:pt x="47" y="2"/>
                  <a:pt x="49" y="1"/>
                </a:cubicBezTo>
                <a:cubicBezTo>
                  <a:pt x="52" y="0"/>
                  <a:pt x="55" y="0"/>
                  <a:pt x="57" y="2"/>
                </a:cubicBezTo>
                <a:lnTo>
                  <a:pt x="234" y="113"/>
                </a:lnTo>
                <a:cubicBezTo>
                  <a:pt x="234" y="113"/>
                  <a:pt x="235" y="113"/>
                  <a:pt x="235" y="114"/>
                </a:cubicBezTo>
                <a:lnTo>
                  <a:pt x="302" y="183"/>
                </a:lnTo>
                <a:cubicBezTo>
                  <a:pt x="304" y="185"/>
                  <a:pt x="304" y="187"/>
                  <a:pt x="304" y="189"/>
                </a:cubicBezTo>
                <a:lnTo>
                  <a:pt x="304" y="190"/>
                </a:lnTo>
                <a:cubicBezTo>
                  <a:pt x="304" y="192"/>
                  <a:pt x="304" y="194"/>
                  <a:pt x="302" y="195"/>
                </a:cubicBezTo>
                <a:lnTo>
                  <a:pt x="275" y="222"/>
                </a:lnTo>
                <a:cubicBezTo>
                  <a:pt x="275" y="223"/>
                  <a:pt x="275" y="223"/>
                  <a:pt x="274" y="223"/>
                </a:cubicBezTo>
                <a:lnTo>
                  <a:pt x="178" y="292"/>
                </a:lnTo>
                <a:lnTo>
                  <a:pt x="179" y="290"/>
                </a:lnTo>
                <a:lnTo>
                  <a:pt x="128" y="358"/>
                </a:lnTo>
                <a:lnTo>
                  <a:pt x="115" y="348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29" name="Freeform 49">
            <a:extLst>
              <a:ext uri="{FF2B5EF4-FFF2-40B4-BE49-F238E27FC236}">
                <a16:creationId xmlns:a16="http://schemas.microsoft.com/office/drawing/2014/main" id="{42B114C3-083B-C9C7-87CA-BC5D54795EBD}"/>
              </a:ext>
            </a:extLst>
          </xdr:cNvPr>
          <xdr:cNvSpPr>
            <a:spLocks/>
          </xdr:cNvSpPr>
        </xdr:nvSpPr>
        <xdr:spPr bwMode="auto">
          <a:xfrm>
            <a:off x="5962887" y="2439988"/>
            <a:ext cx="376634" cy="215900"/>
          </a:xfrm>
          <a:custGeom>
            <a:avLst/>
            <a:gdLst/>
            <a:ahLst/>
            <a:cxnLst>
              <a:cxn ang="0">
                <a:pos x="0" y="98"/>
              </a:cxn>
              <a:cxn ang="0">
                <a:pos x="7" y="78"/>
              </a:cxn>
              <a:cxn ang="0">
                <a:pos x="18" y="78"/>
              </a:cxn>
              <a:cxn ang="0">
                <a:pos x="48" y="31"/>
              </a:cxn>
              <a:cxn ang="0">
                <a:pos x="77" y="1"/>
              </a:cxn>
              <a:cxn ang="0">
                <a:pos x="77" y="0"/>
              </a:cxn>
              <a:cxn ang="0">
                <a:pos x="106" y="18"/>
              </a:cxn>
              <a:cxn ang="0">
                <a:pos x="140" y="29"/>
              </a:cxn>
              <a:cxn ang="0">
                <a:pos x="187" y="31"/>
              </a:cxn>
              <a:cxn ang="0">
                <a:pos x="204" y="48"/>
              </a:cxn>
              <a:cxn ang="0">
                <a:pos x="219" y="115"/>
              </a:cxn>
              <a:cxn ang="0">
                <a:pos x="190" y="113"/>
              </a:cxn>
              <a:cxn ang="0">
                <a:pos x="160" y="113"/>
              </a:cxn>
              <a:cxn ang="0">
                <a:pos x="138" y="100"/>
              </a:cxn>
              <a:cxn ang="0">
                <a:pos x="129" y="107"/>
              </a:cxn>
              <a:cxn ang="0">
                <a:pos x="122" y="134"/>
              </a:cxn>
              <a:cxn ang="0">
                <a:pos x="114" y="136"/>
              </a:cxn>
              <a:cxn ang="0">
                <a:pos x="106" y="126"/>
              </a:cxn>
              <a:cxn ang="0">
                <a:pos x="84" y="125"/>
              </a:cxn>
              <a:cxn ang="0">
                <a:pos x="71" y="118"/>
              </a:cxn>
              <a:cxn ang="0">
                <a:pos x="71" y="110"/>
              </a:cxn>
              <a:cxn ang="0">
                <a:pos x="84" y="87"/>
              </a:cxn>
              <a:cxn ang="0">
                <a:pos x="84" y="80"/>
              </a:cxn>
              <a:cxn ang="0">
                <a:pos x="80" y="78"/>
              </a:cxn>
              <a:cxn ang="0">
                <a:pos x="48" y="88"/>
              </a:cxn>
              <a:cxn ang="0">
                <a:pos x="30" y="104"/>
              </a:cxn>
              <a:cxn ang="0">
                <a:pos x="0" y="98"/>
              </a:cxn>
            </a:cxnLst>
            <a:rect l="0" t="0" r="r" b="b"/>
            <a:pathLst>
              <a:path w="219" h="136">
                <a:moveTo>
                  <a:pt x="0" y="98"/>
                </a:moveTo>
                <a:lnTo>
                  <a:pt x="7" y="78"/>
                </a:lnTo>
                <a:lnTo>
                  <a:pt x="18" y="78"/>
                </a:lnTo>
                <a:lnTo>
                  <a:pt x="48" y="31"/>
                </a:lnTo>
                <a:lnTo>
                  <a:pt x="77" y="1"/>
                </a:lnTo>
                <a:lnTo>
                  <a:pt x="77" y="0"/>
                </a:lnTo>
                <a:lnTo>
                  <a:pt x="106" y="18"/>
                </a:lnTo>
                <a:lnTo>
                  <a:pt x="140" y="29"/>
                </a:lnTo>
                <a:lnTo>
                  <a:pt x="187" y="31"/>
                </a:lnTo>
                <a:lnTo>
                  <a:pt x="204" y="48"/>
                </a:lnTo>
                <a:lnTo>
                  <a:pt x="219" y="115"/>
                </a:lnTo>
                <a:lnTo>
                  <a:pt x="190" y="113"/>
                </a:lnTo>
                <a:lnTo>
                  <a:pt x="160" y="113"/>
                </a:lnTo>
                <a:lnTo>
                  <a:pt x="138" y="100"/>
                </a:lnTo>
                <a:lnTo>
                  <a:pt x="129" y="107"/>
                </a:lnTo>
                <a:lnTo>
                  <a:pt x="122" y="134"/>
                </a:lnTo>
                <a:lnTo>
                  <a:pt x="114" y="136"/>
                </a:lnTo>
                <a:lnTo>
                  <a:pt x="106" y="126"/>
                </a:lnTo>
                <a:lnTo>
                  <a:pt x="84" y="125"/>
                </a:lnTo>
                <a:lnTo>
                  <a:pt x="71" y="118"/>
                </a:lnTo>
                <a:lnTo>
                  <a:pt x="71" y="110"/>
                </a:lnTo>
                <a:lnTo>
                  <a:pt x="84" y="87"/>
                </a:lnTo>
                <a:lnTo>
                  <a:pt x="84" y="80"/>
                </a:lnTo>
                <a:lnTo>
                  <a:pt x="80" y="78"/>
                </a:lnTo>
                <a:lnTo>
                  <a:pt x="48" y="88"/>
                </a:lnTo>
                <a:lnTo>
                  <a:pt x="30" y="104"/>
                </a:lnTo>
                <a:lnTo>
                  <a:pt x="0" y="98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0" name="Freeform 50">
            <a:extLst>
              <a:ext uri="{FF2B5EF4-FFF2-40B4-BE49-F238E27FC236}">
                <a16:creationId xmlns:a16="http://schemas.microsoft.com/office/drawing/2014/main" id="{870B7E98-DFEA-E219-85C2-9FBFEF5CBB8E}"/>
              </a:ext>
            </a:extLst>
          </xdr:cNvPr>
          <xdr:cNvSpPr>
            <a:spLocks/>
          </xdr:cNvSpPr>
        </xdr:nvSpPr>
        <xdr:spPr bwMode="auto">
          <a:xfrm>
            <a:off x="5959448" y="2436813"/>
            <a:ext cx="385233" cy="225425"/>
          </a:xfrm>
          <a:custGeom>
            <a:avLst/>
            <a:gdLst/>
            <a:ahLst/>
            <a:cxnLst>
              <a:cxn ang="0">
                <a:pos x="19" y="215"/>
              </a:cxn>
              <a:cxn ang="0">
                <a:pos x="55" y="209"/>
              </a:cxn>
              <a:cxn ang="0">
                <a:pos x="129" y="86"/>
              </a:cxn>
              <a:cxn ang="0">
                <a:pos x="209" y="3"/>
              </a:cxn>
              <a:cxn ang="0">
                <a:pos x="209" y="14"/>
              </a:cxn>
              <a:cxn ang="0">
                <a:pos x="219" y="2"/>
              </a:cxn>
              <a:cxn ang="0">
                <a:pos x="295" y="47"/>
              </a:cxn>
              <a:cxn ang="0">
                <a:pos x="384" y="77"/>
              </a:cxn>
              <a:cxn ang="0">
                <a:pos x="517" y="84"/>
              </a:cxn>
              <a:cxn ang="0">
                <a:pos x="566" y="134"/>
              </a:cxn>
              <a:cxn ang="0">
                <a:pos x="606" y="323"/>
              </a:cxn>
              <a:cxn ang="0">
                <a:pos x="518" y="321"/>
              </a:cxn>
              <a:cxn ang="0">
                <a:pos x="434" y="320"/>
              </a:cxn>
              <a:cxn ang="0">
                <a:pos x="384" y="284"/>
              </a:cxn>
              <a:cxn ang="0">
                <a:pos x="363" y="297"/>
              </a:cxn>
              <a:cxn ang="0">
                <a:pos x="339" y="377"/>
              </a:cxn>
              <a:cxn ang="0">
                <a:pos x="307" y="381"/>
              </a:cxn>
              <a:cxn ang="0">
                <a:pos x="292" y="356"/>
              </a:cxn>
              <a:cxn ang="0">
                <a:pos x="230" y="353"/>
              </a:cxn>
              <a:cxn ang="0">
                <a:pos x="189" y="327"/>
              </a:cxn>
              <a:cxn ang="0">
                <a:pos x="190" y="299"/>
              </a:cxn>
              <a:cxn ang="0">
                <a:pos x="225" y="242"/>
              </a:cxn>
              <a:cxn ang="0">
                <a:pos x="230" y="229"/>
              </a:cxn>
              <a:cxn ang="0">
                <a:pos x="225" y="225"/>
              </a:cxn>
              <a:cxn ang="0">
                <a:pos x="141" y="251"/>
              </a:cxn>
              <a:cxn ang="0">
                <a:pos x="85" y="296"/>
              </a:cxn>
              <a:cxn ang="0">
                <a:pos x="9" y="263"/>
              </a:cxn>
              <a:cxn ang="0">
                <a:pos x="82" y="282"/>
              </a:cxn>
              <a:cxn ang="0">
                <a:pos x="133" y="238"/>
              </a:cxn>
              <a:cxn ang="0">
                <a:pos x="225" y="210"/>
              </a:cxn>
              <a:cxn ang="0">
                <a:pos x="241" y="222"/>
              </a:cxn>
              <a:cxn ang="0">
                <a:pos x="240" y="246"/>
              </a:cxn>
              <a:cxn ang="0">
                <a:pos x="205" y="303"/>
              </a:cxn>
              <a:cxn ang="0">
                <a:pos x="200" y="320"/>
              </a:cxn>
              <a:cxn ang="0">
                <a:pos x="234" y="337"/>
              </a:cxn>
              <a:cxn ang="0">
                <a:pos x="299" y="344"/>
              </a:cxn>
              <a:cxn ang="0">
                <a:pos x="311" y="369"/>
              </a:cxn>
              <a:cxn ang="0">
                <a:pos x="329" y="367"/>
              </a:cxn>
              <a:cxn ang="0">
                <a:pos x="350" y="289"/>
              </a:cxn>
              <a:cxn ang="0">
                <a:pos x="383" y="271"/>
              </a:cxn>
              <a:cxn ang="0">
                <a:pos x="439" y="305"/>
              </a:cxn>
              <a:cxn ang="0">
                <a:pos x="600" y="310"/>
              </a:cxn>
              <a:cxn ang="0">
                <a:pos x="551" y="138"/>
              </a:cxn>
              <a:cxn ang="0">
                <a:pos x="506" y="96"/>
              </a:cxn>
              <a:cxn ang="0">
                <a:pos x="383" y="93"/>
              </a:cxn>
              <a:cxn ang="0">
                <a:pos x="290" y="62"/>
              </a:cxn>
              <a:cxn ang="0">
                <a:pos x="211" y="15"/>
              </a:cxn>
              <a:cxn ang="0">
                <a:pos x="221" y="3"/>
              </a:cxn>
              <a:cxn ang="0">
                <a:pos x="221" y="14"/>
              </a:cxn>
              <a:cxn ang="0">
                <a:pos x="142" y="94"/>
              </a:cxn>
              <a:cxn ang="0">
                <a:pos x="55" y="225"/>
              </a:cxn>
              <a:cxn ang="0">
                <a:pos x="34" y="220"/>
              </a:cxn>
              <a:cxn ang="0">
                <a:pos x="0" y="269"/>
              </a:cxn>
            </a:cxnLst>
            <a:rect l="0" t="0" r="r" b="b"/>
            <a:pathLst>
              <a:path w="608" h="385">
                <a:moveTo>
                  <a:pt x="0" y="269"/>
                </a:moveTo>
                <a:lnTo>
                  <a:pt x="19" y="215"/>
                </a:lnTo>
                <a:cubicBezTo>
                  <a:pt x="20" y="211"/>
                  <a:pt x="23" y="209"/>
                  <a:pt x="26" y="209"/>
                </a:cubicBezTo>
                <a:lnTo>
                  <a:pt x="55" y="209"/>
                </a:lnTo>
                <a:lnTo>
                  <a:pt x="48" y="213"/>
                </a:lnTo>
                <a:lnTo>
                  <a:pt x="129" y="86"/>
                </a:lnTo>
                <a:cubicBezTo>
                  <a:pt x="129" y="85"/>
                  <a:pt x="129" y="85"/>
                  <a:pt x="130" y="84"/>
                </a:cubicBezTo>
                <a:lnTo>
                  <a:pt x="209" y="3"/>
                </a:lnTo>
                <a:lnTo>
                  <a:pt x="210" y="15"/>
                </a:lnTo>
                <a:lnTo>
                  <a:pt x="209" y="14"/>
                </a:lnTo>
                <a:cubicBezTo>
                  <a:pt x="206" y="11"/>
                  <a:pt x="206" y="7"/>
                  <a:pt x="208" y="4"/>
                </a:cubicBezTo>
                <a:cubicBezTo>
                  <a:pt x="211" y="0"/>
                  <a:pt x="215" y="0"/>
                  <a:pt x="219" y="2"/>
                </a:cubicBezTo>
                <a:lnTo>
                  <a:pt x="296" y="48"/>
                </a:lnTo>
                <a:lnTo>
                  <a:pt x="295" y="47"/>
                </a:lnTo>
                <a:lnTo>
                  <a:pt x="386" y="78"/>
                </a:lnTo>
                <a:lnTo>
                  <a:pt x="384" y="77"/>
                </a:lnTo>
                <a:lnTo>
                  <a:pt x="512" y="82"/>
                </a:lnTo>
                <a:cubicBezTo>
                  <a:pt x="514" y="82"/>
                  <a:pt x="516" y="83"/>
                  <a:pt x="517" y="84"/>
                </a:cubicBezTo>
                <a:lnTo>
                  <a:pt x="564" y="130"/>
                </a:lnTo>
                <a:cubicBezTo>
                  <a:pt x="565" y="131"/>
                  <a:pt x="566" y="133"/>
                  <a:pt x="566" y="134"/>
                </a:cubicBezTo>
                <a:lnTo>
                  <a:pt x="607" y="316"/>
                </a:lnTo>
                <a:cubicBezTo>
                  <a:pt x="608" y="319"/>
                  <a:pt x="607" y="321"/>
                  <a:pt x="606" y="323"/>
                </a:cubicBezTo>
                <a:cubicBezTo>
                  <a:pt x="604" y="325"/>
                  <a:pt x="601" y="326"/>
                  <a:pt x="599" y="326"/>
                </a:cubicBezTo>
                <a:lnTo>
                  <a:pt x="518" y="321"/>
                </a:lnTo>
                <a:lnTo>
                  <a:pt x="439" y="321"/>
                </a:lnTo>
                <a:cubicBezTo>
                  <a:pt x="437" y="321"/>
                  <a:pt x="436" y="320"/>
                  <a:pt x="434" y="320"/>
                </a:cubicBezTo>
                <a:lnTo>
                  <a:pt x="375" y="284"/>
                </a:lnTo>
                <a:lnTo>
                  <a:pt x="384" y="284"/>
                </a:lnTo>
                <a:lnTo>
                  <a:pt x="359" y="302"/>
                </a:lnTo>
                <a:lnTo>
                  <a:pt x="363" y="297"/>
                </a:lnTo>
                <a:lnTo>
                  <a:pt x="344" y="371"/>
                </a:lnTo>
                <a:cubicBezTo>
                  <a:pt x="344" y="374"/>
                  <a:pt x="342" y="376"/>
                  <a:pt x="339" y="377"/>
                </a:cubicBezTo>
                <a:lnTo>
                  <a:pt x="316" y="384"/>
                </a:lnTo>
                <a:cubicBezTo>
                  <a:pt x="313" y="385"/>
                  <a:pt x="309" y="384"/>
                  <a:pt x="307" y="381"/>
                </a:cubicBezTo>
                <a:lnTo>
                  <a:pt x="286" y="353"/>
                </a:lnTo>
                <a:lnTo>
                  <a:pt x="292" y="356"/>
                </a:lnTo>
                <a:lnTo>
                  <a:pt x="233" y="353"/>
                </a:lnTo>
                <a:cubicBezTo>
                  <a:pt x="232" y="353"/>
                  <a:pt x="231" y="353"/>
                  <a:pt x="230" y="353"/>
                </a:cubicBezTo>
                <a:lnTo>
                  <a:pt x="193" y="335"/>
                </a:lnTo>
                <a:cubicBezTo>
                  <a:pt x="190" y="333"/>
                  <a:pt x="189" y="330"/>
                  <a:pt x="189" y="327"/>
                </a:cubicBezTo>
                <a:lnTo>
                  <a:pt x="189" y="303"/>
                </a:lnTo>
                <a:cubicBezTo>
                  <a:pt x="189" y="301"/>
                  <a:pt x="189" y="300"/>
                  <a:pt x="190" y="299"/>
                </a:cubicBezTo>
                <a:lnTo>
                  <a:pt x="226" y="238"/>
                </a:lnTo>
                <a:lnTo>
                  <a:pt x="225" y="242"/>
                </a:lnTo>
                <a:lnTo>
                  <a:pt x="225" y="222"/>
                </a:lnTo>
                <a:lnTo>
                  <a:pt x="230" y="229"/>
                </a:lnTo>
                <a:lnTo>
                  <a:pt x="219" y="225"/>
                </a:lnTo>
                <a:lnTo>
                  <a:pt x="225" y="225"/>
                </a:lnTo>
                <a:lnTo>
                  <a:pt x="138" y="253"/>
                </a:lnTo>
                <a:lnTo>
                  <a:pt x="141" y="251"/>
                </a:lnTo>
                <a:lnTo>
                  <a:pt x="92" y="294"/>
                </a:lnTo>
                <a:cubicBezTo>
                  <a:pt x="90" y="296"/>
                  <a:pt x="88" y="296"/>
                  <a:pt x="85" y="296"/>
                </a:cubicBezTo>
                <a:lnTo>
                  <a:pt x="6" y="279"/>
                </a:lnTo>
                <a:lnTo>
                  <a:pt x="9" y="263"/>
                </a:lnTo>
                <a:lnTo>
                  <a:pt x="89" y="280"/>
                </a:lnTo>
                <a:lnTo>
                  <a:pt x="82" y="282"/>
                </a:lnTo>
                <a:lnTo>
                  <a:pt x="130" y="239"/>
                </a:lnTo>
                <a:cubicBezTo>
                  <a:pt x="131" y="239"/>
                  <a:pt x="132" y="238"/>
                  <a:pt x="133" y="238"/>
                </a:cubicBezTo>
                <a:lnTo>
                  <a:pt x="220" y="210"/>
                </a:lnTo>
                <a:cubicBezTo>
                  <a:pt x="222" y="209"/>
                  <a:pt x="224" y="209"/>
                  <a:pt x="225" y="210"/>
                </a:cubicBezTo>
                <a:lnTo>
                  <a:pt x="236" y="214"/>
                </a:lnTo>
                <a:cubicBezTo>
                  <a:pt x="239" y="216"/>
                  <a:pt x="241" y="218"/>
                  <a:pt x="241" y="222"/>
                </a:cubicBezTo>
                <a:lnTo>
                  <a:pt x="241" y="242"/>
                </a:lnTo>
                <a:cubicBezTo>
                  <a:pt x="241" y="243"/>
                  <a:pt x="241" y="245"/>
                  <a:pt x="240" y="246"/>
                </a:cubicBezTo>
                <a:lnTo>
                  <a:pt x="203" y="307"/>
                </a:lnTo>
                <a:lnTo>
                  <a:pt x="205" y="303"/>
                </a:lnTo>
                <a:lnTo>
                  <a:pt x="205" y="327"/>
                </a:lnTo>
                <a:lnTo>
                  <a:pt x="200" y="320"/>
                </a:lnTo>
                <a:lnTo>
                  <a:pt x="237" y="338"/>
                </a:lnTo>
                <a:lnTo>
                  <a:pt x="234" y="337"/>
                </a:lnTo>
                <a:lnTo>
                  <a:pt x="293" y="340"/>
                </a:lnTo>
                <a:cubicBezTo>
                  <a:pt x="295" y="340"/>
                  <a:pt x="297" y="342"/>
                  <a:pt x="299" y="344"/>
                </a:cubicBezTo>
                <a:lnTo>
                  <a:pt x="320" y="372"/>
                </a:lnTo>
                <a:lnTo>
                  <a:pt x="311" y="369"/>
                </a:lnTo>
                <a:lnTo>
                  <a:pt x="334" y="361"/>
                </a:lnTo>
                <a:lnTo>
                  <a:pt x="329" y="367"/>
                </a:lnTo>
                <a:lnTo>
                  <a:pt x="347" y="293"/>
                </a:lnTo>
                <a:cubicBezTo>
                  <a:pt x="347" y="291"/>
                  <a:pt x="349" y="290"/>
                  <a:pt x="350" y="289"/>
                </a:cubicBezTo>
                <a:lnTo>
                  <a:pt x="374" y="271"/>
                </a:lnTo>
                <a:cubicBezTo>
                  <a:pt x="377" y="269"/>
                  <a:pt x="380" y="269"/>
                  <a:pt x="383" y="271"/>
                </a:cubicBezTo>
                <a:lnTo>
                  <a:pt x="443" y="306"/>
                </a:lnTo>
                <a:lnTo>
                  <a:pt x="439" y="305"/>
                </a:lnTo>
                <a:lnTo>
                  <a:pt x="519" y="305"/>
                </a:lnTo>
                <a:lnTo>
                  <a:pt x="600" y="310"/>
                </a:lnTo>
                <a:lnTo>
                  <a:pt x="592" y="320"/>
                </a:lnTo>
                <a:lnTo>
                  <a:pt x="551" y="138"/>
                </a:lnTo>
                <a:lnTo>
                  <a:pt x="553" y="142"/>
                </a:lnTo>
                <a:lnTo>
                  <a:pt x="506" y="96"/>
                </a:lnTo>
                <a:lnTo>
                  <a:pt x="511" y="98"/>
                </a:lnTo>
                <a:lnTo>
                  <a:pt x="383" y="93"/>
                </a:lnTo>
                <a:cubicBezTo>
                  <a:pt x="383" y="93"/>
                  <a:pt x="382" y="93"/>
                  <a:pt x="381" y="93"/>
                </a:cubicBezTo>
                <a:lnTo>
                  <a:pt x="290" y="62"/>
                </a:lnTo>
                <a:cubicBezTo>
                  <a:pt x="289" y="62"/>
                  <a:pt x="289" y="62"/>
                  <a:pt x="288" y="61"/>
                </a:cubicBezTo>
                <a:lnTo>
                  <a:pt x="211" y="15"/>
                </a:lnTo>
                <a:lnTo>
                  <a:pt x="220" y="3"/>
                </a:lnTo>
                <a:lnTo>
                  <a:pt x="221" y="3"/>
                </a:lnTo>
                <a:cubicBezTo>
                  <a:pt x="222" y="5"/>
                  <a:pt x="223" y="7"/>
                  <a:pt x="223" y="9"/>
                </a:cubicBezTo>
                <a:cubicBezTo>
                  <a:pt x="223" y="11"/>
                  <a:pt x="222" y="13"/>
                  <a:pt x="221" y="14"/>
                </a:cubicBezTo>
                <a:lnTo>
                  <a:pt x="141" y="95"/>
                </a:lnTo>
                <a:lnTo>
                  <a:pt x="142" y="94"/>
                </a:lnTo>
                <a:lnTo>
                  <a:pt x="62" y="221"/>
                </a:lnTo>
                <a:cubicBezTo>
                  <a:pt x="60" y="224"/>
                  <a:pt x="58" y="225"/>
                  <a:pt x="55" y="225"/>
                </a:cubicBezTo>
                <a:lnTo>
                  <a:pt x="26" y="225"/>
                </a:lnTo>
                <a:lnTo>
                  <a:pt x="34" y="220"/>
                </a:lnTo>
                <a:lnTo>
                  <a:pt x="15" y="274"/>
                </a:lnTo>
                <a:lnTo>
                  <a:pt x="0" y="269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1" name="Freeform 51">
            <a:extLst>
              <a:ext uri="{FF2B5EF4-FFF2-40B4-BE49-F238E27FC236}">
                <a16:creationId xmlns:a16="http://schemas.microsoft.com/office/drawing/2014/main" id="{88EFDD39-2E68-4BFF-465C-AEBCDCDE3278}"/>
              </a:ext>
            </a:extLst>
          </xdr:cNvPr>
          <xdr:cNvSpPr>
            <a:spLocks/>
          </xdr:cNvSpPr>
        </xdr:nvSpPr>
        <xdr:spPr bwMode="auto">
          <a:xfrm>
            <a:off x="5159745" y="2224088"/>
            <a:ext cx="600207" cy="788988"/>
          </a:xfrm>
          <a:custGeom>
            <a:avLst/>
            <a:gdLst/>
            <a:ahLst/>
            <a:cxnLst>
              <a:cxn ang="0">
                <a:pos x="13" y="459"/>
              </a:cxn>
              <a:cxn ang="0">
                <a:pos x="22" y="462"/>
              </a:cxn>
              <a:cxn ang="0">
                <a:pos x="53" y="497"/>
              </a:cxn>
              <a:cxn ang="0">
                <a:pos x="71" y="496"/>
              </a:cxn>
              <a:cxn ang="0">
                <a:pos x="89" y="484"/>
              </a:cxn>
              <a:cxn ang="0">
                <a:pos x="114" y="480"/>
              </a:cxn>
              <a:cxn ang="0">
                <a:pos x="137" y="448"/>
              </a:cxn>
              <a:cxn ang="0">
                <a:pos x="137" y="411"/>
              </a:cxn>
              <a:cxn ang="0">
                <a:pos x="151" y="404"/>
              </a:cxn>
              <a:cxn ang="0">
                <a:pos x="168" y="409"/>
              </a:cxn>
              <a:cxn ang="0">
                <a:pos x="182" y="409"/>
              </a:cxn>
              <a:cxn ang="0">
                <a:pos x="197" y="420"/>
              </a:cxn>
              <a:cxn ang="0">
                <a:pos x="214" y="417"/>
              </a:cxn>
              <a:cxn ang="0">
                <a:pos x="229" y="405"/>
              </a:cxn>
              <a:cxn ang="0">
                <a:pos x="255" y="402"/>
              </a:cxn>
              <a:cxn ang="0">
                <a:pos x="269" y="383"/>
              </a:cxn>
              <a:cxn ang="0">
                <a:pos x="284" y="377"/>
              </a:cxn>
              <a:cxn ang="0">
                <a:pos x="294" y="369"/>
              </a:cxn>
              <a:cxn ang="0">
                <a:pos x="313" y="352"/>
              </a:cxn>
              <a:cxn ang="0">
                <a:pos x="327" y="347"/>
              </a:cxn>
              <a:cxn ang="0">
                <a:pos x="340" y="318"/>
              </a:cxn>
              <a:cxn ang="0">
                <a:pos x="333" y="299"/>
              </a:cxn>
              <a:cxn ang="0">
                <a:pos x="337" y="287"/>
              </a:cxn>
              <a:cxn ang="0">
                <a:pos x="349" y="255"/>
              </a:cxn>
              <a:cxn ang="0">
                <a:pos x="328" y="226"/>
              </a:cxn>
              <a:cxn ang="0">
                <a:pos x="313" y="158"/>
              </a:cxn>
              <a:cxn ang="0">
                <a:pos x="308" y="121"/>
              </a:cxn>
              <a:cxn ang="0">
                <a:pos x="306" y="107"/>
              </a:cxn>
              <a:cxn ang="0">
                <a:pos x="313" y="85"/>
              </a:cxn>
              <a:cxn ang="0">
                <a:pos x="297" y="40"/>
              </a:cxn>
              <a:cxn ang="0">
                <a:pos x="301" y="34"/>
              </a:cxn>
              <a:cxn ang="0">
                <a:pos x="296" y="26"/>
              </a:cxn>
              <a:cxn ang="0">
                <a:pos x="301" y="8"/>
              </a:cxn>
              <a:cxn ang="0">
                <a:pos x="287" y="5"/>
              </a:cxn>
              <a:cxn ang="0">
                <a:pos x="267" y="0"/>
              </a:cxn>
              <a:cxn ang="0">
                <a:pos x="257" y="19"/>
              </a:cxn>
              <a:cxn ang="0">
                <a:pos x="233" y="35"/>
              </a:cxn>
              <a:cxn ang="0">
                <a:pos x="222" y="36"/>
              </a:cxn>
              <a:cxn ang="0">
                <a:pos x="202" y="70"/>
              </a:cxn>
              <a:cxn ang="0">
                <a:pos x="194" y="88"/>
              </a:cxn>
              <a:cxn ang="0">
                <a:pos x="204" y="99"/>
              </a:cxn>
              <a:cxn ang="0">
                <a:pos x="199" y="116"/>
              </a:cxn>
              <a:cxn ang="0">
                <a:pos x="208" y="139"/>
              </a:cxn>
              <a:cxn ang="0">
                <a:pos x="206" y="151"/>
              </a:cxn>
              <a:cxn ang="0">
                <a:pos x="187" y="172"/>
              </a:cxn>
              <a:cxn ang="0">
                <a:pos x="188" y="195"/>
              </a:cxn>
              <a:cxn ang="0">
                <a:pos x="200" y="209"/>
              </a:cxn>
              <a:cxn ang="0">
                <a:pos x="195" y="237"/>
              </a:cxn>
              <a:cxn ang="0">
                <a:pos x="166" y="247"/>
              </a:cxn>
              <a:cxn ang="0">
                <a:pos x="146" y="235"/>
              </a:cxn>
              <a:cxn ang="0">
                <a:pos x="122" y="243"/>
              </a:cxn>
              <a:cxn ang="0">
                <a:pos x="89" y="271"/>
              </a:cxn>
              <a:cxn ang="0">
                <a:pos x="39" y="289"/>
              </a:cxn>
              <a:cxn ang="0">
                <a:pos x="23" y="328"/>
              </a:cxn>
              <a:cxn ang="0">
                <a:pos x="2" y="379"/>
              </a:cxn>
              <a:cxn ang="0">
                <a:pos x="10" y="411"/>
              </a:cxn>
              <a:cxn ang="0">
                <a:pos x="0" y="456"/>
              </a:cxn>
              <a:cxn ang="0">
                <a:pos x="13" y="459"/>
              </a:cxn>
            </a:cxnLst>
            <a:rect l="0" t="0" r="r" b="b"/>
            <a:pathLst>
              <a:path w="349" h="497">
                <a:moveTo>
                  <a:pt x="13" y="459"/>
                </a:moveTo>
                <a:lnTo>
                  <a:pt x="22" y="462"/>
                </a:lnTo>
                <a:lnTo>
                  <a:pt x="53" y="497"/>
                </a:lnTo>
                <a:lnTo>
                  <a:pt x="71" y="496"/>
                </a:lnTo>
                <a:lnTo>
                  <a:pt x="89" y="484"/>
                </a:lnTo>
                <a:lnTo>
                  <a:pt x="114" y="480"/>
                </a:lnTo>
                <a:lnTo>
                  <a:pt x="137" y="448"/>
                </a:lnTo>
                <a:lnTo>
                  <a:pt x="137" y="411"/>
                </a:lnTo>
                <a:lnTo>
                  <a:pt x="151" y="404"/>
                </a:lnTo>
                <a:lnTo>
                  <a:pt x="168" y="409"/>
                </a:lnTo>
                <a:lnTo>
                  <a:pt x="182" y="409"/>
                </a:lnTo>
                <a:lnTo>
                  <a:pt x="197" y="420"/>
                </a:lnTo>
                <a:lnTo>
                  <a:pt x="214" y="417"/>
                </a:lnTo>
                <a:lnTo>
                  <a:pt x="229" y="405"/>
                </a:lnTo>
                <a:lnTo>
                  <a:pt x="255" y="402"/>
                </a:lnTo>
                <a:lnTo>
                  <a:pt x="269" y="383"/>
                </a:lnTo>
                <a:lnTo>
                  <a:pt x="284" y="377"/>
                </a:lnTo>
                <a:lnTo>
                  <a:pt x="294" y="369"/>
                </a:lnTo>
                <a:lnTo>
                  <a:pt x="313" y="352"/>
                </a:lnTo>
                <a:lnTo>
                  <a:pt x="327" y="347"/>
                </a:lnTo>
                <a:lnTo>
                  <a:pt x="340" y="318"/>
                </a:lnTo>
                <a:lnTo>
                  <a:pt x="333" y="299"/>
                </a:lnTo>
                <a:lnTo>
                  <a:pt x="337" y="287"/>
                </a:lnTo>
                <a:lnTo>
                  <a:pt x="349" y="255"/>
                </a:lnTo>
                <a:lnTo>
                  <a:pt x="328" y="226"/>
                </a:lnTo>
                <a:lnTo>
                  <a:pt x="313" y="158"/>
                </a:lnTo>
                <a:lnTo>
                  <a:pt x="308" y="121"/>
                </a:lnTo>
                <a:lnTo>
                  <a:pt x="306" y="107"/>
                </a:lnTo>
                <a:lnTo>
                  <a:pt x="313" y="85"/>
                </a:lnTo>
                <a:lnTo>
                  <a:pt x="297" y="40"/>
                </a:lnTo>
                <a:lnTo>
                  <a:pt x="301" y="34"/>
                </a:lnTo>
                <a:lnTo>
                  <a:pt x="296" y="26"/>
                </a:lnTo>
                <a:lnTo>
                  <a:pt x="301" y="8"/>
                </a:lnTo>
                <a:lnTo>
                  <a:pt x="287" y="5"/>
                </a:lnTo>
                <a:lnTo>
                  <a:pt x="267" y="0"/>
                </a:lnTo>
                <a:lnTo>
                  <a:pt x="257" y="19"/>
                </a:lnTo>
                <a:lnTo>
                  <a:pt x="233" y="35"/>
                </a:lnTo>
                <a:lnTo>
                  <a:pt x="222" y="36"/>
                </a:lnTo>
                <a:lnTo>
                  <a:pt x="202" y="70"/>
                </a:lnTo>
                <a:lnTo>
                  <a:pt x="194" y="88"/>
                </a:lnTo>
                <a:lnTo>
                  <a:pt x="204" y="99"/>
                </a:lnTo>
                <a:lnTo>
                  <a:pt x="199" y="116"/>
                </a:lnTo>
                <a:lnTo>
                  <a:pt x="208" y="139"/>
                </a:lnTo>
                <a:lnTo>
                  <a:pt x="206" y="151"/>
                </a:lnTo>
                <a:lnTo>
                  <a:pt x="187" y="172"/>
                </a:lnTo>
                <a:lnTo>
                  <a:pt x="188" y="195"/>
                </a:lnTo>
                <a:lnTo>
                  <a:pt x="200" y="209"/>
                </a:lnTo>
                <a:lnTo>
                  <a:pt x="195" y="237"/>
                </a:lnTo>
                <a:lnTo>
                  <a:pt x="166" y="247"/>
                </a:lnTo>
                <a:lnTo>
                  <a:pt x="146" y="235"/>
                </a:lnTo>
                <a:lnTo>
                  <a:pt x="122" y="243"/>
                </a:lnTo>
                <a:lnTo>
                  <a:pt x="89" y="271"/>
                </a:lnTo>
                <a:lnTo>
                  <a:pt x="39" y="289"/>
                </a:lnTo>
                <a:lnTo>
                  <a:pt x="23" y="328"/>
                </a:lnTo>
                <a:lnTo>
                  <a:pt x="2" y="379"/>
                </a:lnTo>
                <a:lnTo>
                  <a:pt x="10" y="411"/>
                </a:lnTo>
                <a:lnTo>
                  <a:pt x="0" y="456"/>
                </a:lnTo>
                <a:lnTo>
                  <a:pt x="13" y="459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2" name="Freeform 52">
            <a:extLst>
              <a:ext uri="{FF2B5EF4-FFF2-40B4-BE49-F238E27FC236}">
                <a16:creationId xmlns:a16="http://schemas.microsoft.com/office/drawing/2014/main" id="{336961EA-799D-8FC8-BA1A-4A51CCB6DB5D}"/>
              </a:ext>
            </a:extLst>
          </xdr:cNvPr>
          <xdr:cNvSpPr>
            <a:spLocks/>
          </xdr:cNvSpPr>
        </xdr:nvSpPr>
        <xdr:spPr bwMode="auto">
          <a:xfrm>
            <a:off x="5154585" y="2220913"/>
            <a:ext cx="610526" cy="798513"/>
          </a:xfrm>
          <a:custGeom>
            <a:avLst/>
            <a:gdLst/>
            <a:ahLst/>
            <a:cxnLst>
              <a:cxn ang="0">
                <a:pos x="156" y="1347"/>
              </a:cxn>
              <a:cxn ang="0">
                <a:pos x="242" y="1310"/>
              </a:cxn>
              <a:cxn ang="0">
                <a:pos x="373" y="1214"/>
              </a:cxn>
              <a:cxn ang="0">
                <a:pos x="412" y="1093"/>
              </a:cxn>
              <a:cxn ang="0">
                <a:pos x="499" y="1106"/>
              </a:cxn>
              <a:cxn ang="0">
                <a:pos x="583" y="1128"/>
              </a:cxn>
              <a:cxn ang="0">
                <a:pos x="696" y="1088"/>
              </a:cxn>
              <a:cxn ang="0">
                <a:pos x="773" y="1020"/>
              </a:cxn>
              <a:cxn ang="0">
                <a:pos x="852" y="951"/>
              </a:cxn>
              <a:cxn ang="0">
                <a:pos x="919" y="869"/>
              </a:cxn>
              <a:cxn ang="0">
                <a:pos x="945" y="694"/>
              </a:cxn>
              <a:cxn ang="0">
                <a:pos x="847" y="435"/>
              </a:cxn>
              <a:cxn ang="0">
                <a:pos x="847" y="236"/>
              </a:cxn>
              <a:cxn ang="0">
                <a:pos x="817" y="94"/>
              </a:cxn>
              <a:cxn ang="0">
                <a:pos x="816" y="27"/>
              </a:cxn>
              <a:cxn ang="0">
                <a:pos x="736" y="12"/>
              </a:cxn>
              <a:cxn ang="0">
                <a:pos x="640" y="109"/>
              </a:cxn>
              <a:cxn ang="0">
                <a:pos x="538" y="249"/>
              </a:cxn>
              <a:cxn ang="0">
                <a:pos x="553" y="323"/>
              </a:cxn>
              <a:cxn ang="0">
                <a:pos x="572" y="417"/>
              </a:cxn>
              <a:cxn ang="0">
                <a:pos x="525" y="534"/>
              </a:cxn>
              <a:cxn ang="0">
                <a:pos x="543" y="651"/>
              </a:cxn>
              <a:cxn ang="0">
                <a:pos x="397" y="649"/>
              </a:cxn>
              <a:cxn ang="0">
                <a:pos x="252" y="746"/>
              </a:cxn>
              <a:cxn ang="0">
                <a:pos x="78" y="898"/>
              </a:cxn>
              <a:cxn ang="0">
                <a:pos x="42" y="1120"/>
              </a:cxn>
              <a:cxn ang="0">
                <a:pos x="40" y="1258"/>
              </a:cxn>
              <a:cxn ang="0">
                <a:pos x="26" y="1120"/>
              </a:cxn>
              <a:cxn ang="0">
                <a:pos x="106" y="786"/>
              </a:cxn>
              <a:cxn ang="0">
                <a:pos x="332" y="657"/>
              </a:cxn>
              <a:cxn ang="0">
                <a:pos x="460" y="668"/>
              </a:cxn>
              <a:cxn ang="0">
                <a:pos x="541" y="572"/>
              </a:cxn>
              <a:cxn ang="0">
                <a:pos x="505" y="473"/>
              </a:cxn>
              <a:cxn ang="0">
                <a:pos x="563" y="381"/>
              </a:cxn>
              <a:cxn ang="0">
                <a:pos x="552" y="272"/>
              </a:cxn>
              <a:cxn ang="0">
                <a:pos x="546" y="190"/>
              </a:cxn>
              <a:cxn ang="0">
                <a:pos x="635" y="95"/>
              </a:cxn>
              <a:cxn ang="0">
                <a:pos x="730" y="1"/>
              </a:cxn>
              <a:cxn ang="0">
                <a:pos x="831" y="32"/>
              </a:cxn>
              <a:cxn ang="0">
                <a:pos x="830" y="103"/>
              </a:cxn>
              <a:cxn ang="0">
                <a:pos x="862" y="241"/>
              </a:cxn>
              <a:cxn ang="0">
                <a:pos x="862" y="432"/>
              </a:cxn>
              <a:cxn ang="0">
                <a:pos x="960" y="699"/>
              </a:cxn>
              <a:cxn ang="0">
                <a:pos x="935" y="863"/>
              </a:cxn>
              <a:cxn ang="0">
                <a:pos x="857" y="967"/>
              </a:cxn>
              <a:cxn ang="0">
                <a:pos x="778" y="1036"/>
              </a:cxn>
              <a:cxn ang="0">
                <a:pos x="698" y="1103"/>
              </a:cxn>
              <a:cxn ang="0">
                <a:pos x="586" y="1144"/>
              </a:cxn>
              <a:cxn ang="0">
                <a:pos x="499" y="1122"/>
              </a:cxn>
              <a:cxn ang="0">
                <a:pos x="419" y="1107"/>
              </a:cxn>
              <a:cxn ang="0">
                <a:pos x="385" y="1223"/>
              </a:cxn>
              <a:cxn ang="0">
                <a:pos x="251" y="1323"/>
              </a:cxn>
              <a:cxn ang="0">
                <a:pos x="144" y="1358"/>
              </a:cxn>
              <a:cxn ang="0">
                <a:pos x="45" y="1243"/>
              </a:cxn>
            </a:cxnLst>
            <a:rect l="0" t="0" r="r" b="b"/>
            <a:pathLst>
              <a:path w="961" h="1361">
                <a:moveTo>
                  <a:pt x="45" y="1243"/>
                </a:moveTo>
                <a:lnTo>
                  <a:pt x="69" y="1250"/>
                </a:lnTo>
                <a:cubicBezTo>
                  <a:pt x="71" y="1251"/>
                  <a:pt x="72" y="1252"/>
                  <a:pt x="73" y="1253"/>
                </a:cubicBezTo>
                <a:lnTo>
                  <a:pt x="156" y="1347"/>
                </a:lnTo>
                <a:lnTo>
                  <a:pt x="149" y="1344"/>
                </a:lnTo>
                <a:lnTo>
                  <a:pt x="198" y="1340"/>
                </a:lnTo>
                <a:lnTo>
                  <a:pt x="194" y="1341"/>
                </a:lnTo>
                <a:lnTo>
                  <a:pt x="242" y="1310"/>
                </a:lnTo>
                <a:cubicBezTo>
                  <a:pt x="243" y="1309"/>
                  <a:pt x="244" y="1309"/>
                  <a:pt x="246" y="1309"/>
                </a:cubicBezTo>
                <a:lnTo>
                  <a:pt x="313" y="1298"/>
                </a:lnTo>
                <a:lnTo>
                  <a:pt x="308" y="1301"/>
                </a:lnTo>
                <a:lnTo>
                  <a:pt x="373" y="1214"/>
                </a:lnTo>
                <a:lnTo>
                  <a:pt x="371" y="1219"/>
                </a:lnTo>
                <a:lnTo>
                  <a:pt x="371" y="1118"/>
                </a:lnTo>
                <a:cubicBezTo>
                  <a:pt x="371" y="1115"/>
                  <a:pt x="373" y="1113"/>
                  <a:pt x="375" y="1111"/>
                </a:cubicBezTo>
                <a:lnTo>
                  <a:pt x="412" y="1093"/>
                </a:lnTo>
                <a:cubicBezTo>
                  <a:pt x="413" y="1092"/>
                  <a:pt x="415" y="1092"/>
                  <a:pt x="417" y="1092"/>
                </a:cubicBezTo>
                <a:lnTo>
                  <a:pt x="465" y="1106"/>
                </a:lnTo>
                <a:lnTo>
                  <a:pt x="463" y="1106"/>
                </a:lnTo>
                <a:lnTo>
                  <a:pt x="499" y="1106"/>
                </a:lnTo>
                <a:cubicBezTo>
                  <a:pt x="501" y="1106"/>
                  <a:pt x="503" y="1106"/>
                  <a:pt x="504" y="1107"/>
                </a:cubicBezTo>
                <a:lnTo>
                  <a:pt x="546" y="1137"/>
                </a:lnTo>
                <a:lnTo>
                  <a:pt x="540" y="1136"/>
                </a:lnTo>
                <a:lnTo>
                  <a:pt x="583" y="1128"/>
                </a:lnTo>
                <a:lnTo>
                  <a:pt x="580" y="1130"/>
                </a:lnTo>
                <a:lnTo>
                  <a:pt x="623" y="1097"/>
                </a:lnTo>
                <a:cubicBezTo>
                  <a:pt x="624" y="1096"/>
                  <a:pt x="626" y="1095"/>
                  <a:pt x="627" y="1095"/>
                </a:cubicBezTo>
                <a:lnTo>
                  <a:pt x="696" y="1088"/>
                </a:lnTo>
                <a:lnTo>
                  <a:pt x="691" y="1091"/>
                </a:lnTo>
                <a:lnTo>
                  <a:pt x="730" y="1037"/>
                </a:lnTo>
                <a:cubicBezTo>
                  <a:pt x="731" y="1036"/>
                  <a:pt x="732" y="1035"/>
                  <a:pt x="734" y="1034"/>
                </a:cubicBezTo>
                <a:lnTo>
                  <a:pt x="773" y="1020"/>
                </a:lnTo>
                <a:lnTo>
                  <a:pt x="770" y="1022"/>
                </a:lnTo>
                <a:lnTo>
                  <a:pt x="798" y="998"/>
                </a:lnTo>
                <a:lnTo>
                  <a:pt x="849" y="953"/>
                </a:lnTo>
                <a:cubicBezTo>
                  <a:pt x="850" y="952"/>
                  <a:pt x="851" y="952"/>
                  <a:pt x="852" y="951"/>
                </a:cubicBezTo>
                <a:lnTo>
                  <a:pt x="888" y="938"/>
                </a:lnTo>
                <a:lnTo>
                  <a:pt x="883" y="942"/>
                </a:lnTo>
                <a:lnTo>
                  <a:pt x="920" y="863"/>
                </a:lnTo>
                <a:lnTo>
                  <a:pt x="919" y="869"/>
                </a:lnTo>
                <a:lnTo>
                  <a:pt x="901" y="818"/>
                </a:lnTo>
                <a:cubicBezTo>
                  <a:pt x="901" y="816"/>
                  <a:pt x="901" y="814"/>
                  <a:pt x="902" y="812"/>
                </a:cubicBezTo>
                <a:lnTo>
                  <a:pt x="913" y="780"/>
                </a:lnTo>
                <a:lnTo>
                  <a:pt x="945" y="694"/>
                </a:lnTo>
                <a:lnTo>
                  <a:pt x="946" y="701"/>
                </a:lnTo>
                <a:lnTo>
                  <a:pt x="889" y="621"/>
                </a:lnTo>
                <a:cubicBezTo>
                  <a:pt x="888" y="620"/>
                  <a:pt x="888" y="619"/>
                  <a:pt x="888" y="618"/>
                </a:cubicBezTo>
                <a:lnTo>
                  <a:pt x="847" y="435"/>
                </a:lnTo>
                <a:lnTo>
                  <a:pt x="834" y="334"/>
                </a:lnTo>
                <a:lnTo>
                  <a:pt x="826" y="298"/>
                </a:lnTo>
                <a:cubicBezTo>
                  <a:pt x="826" y="297"/>
                  <a:pt x="826" y="295"/>
                  <a:pt x="826" y="294"/>
                </a:cubicBezTo>
                <a:lnTo>
                  <a:pt x="847" y="236"/>
                </a:lnTo>
                <a:lnTo>
                  <a:pt x="847" y="241"/>
                </a:lnTo>
                <a:lnTo>
                  <a:pt x="804" y="119"/>
                </a:lnTo>
                <a:cubicBezTo>
                  <a:pt x="803" y="117"/>
                  <a:pt x="803" y="114"/>
                  <a:pt x="805" y="112"/>
                </a:cubicBezTo>
                <a:lnTo>
                  <a:pt x="817" y="94"/>
                </a:lnTo>
                <a:lnTo>
                  <a:pt x="817" y="103"/>
                </a:lnTo>
                <a:lnTo>
                  <a:pt x="802" y="80"/>
                </a:lnTo>
                <a:cubicBezTo>
                  <a:pt x="801" y="78"/>
                  <a:pt x="800" y="76"/>
                  <a:pt x="801" y="74"/>
                </a:cubicBezTo>
                <a:lnTo>
                  <a:pt x="816" y="27"/>
                </a:lnTo>
                <a:lnTo>
                  <a:pt x="821" y="37"/>
                </a:lnTo>
                <a:lnTo>
                  <a:pt x="781" y="27"/>
                </a:lnTo>
                <a:lnTo>
                  <a:pt x="727" y="16"/>
                </a:lnTo>
                <a:lnTo>
                  <a:pt x="736" y="12"/>
                </a:lnTo>
                <a:lnTo>
                  <a:pt x="710" y="62"/>
                </a:lnTo>
                <a:cubicBezTo>
                  <a:pt x="710" y="63"/>
                  <a:pt x="709" y="64"/>
                  <a:pt x="708" y="65"/>
                </a:cubicBezTo>
                <a:lnTo>
                  <a:pt x="644" y="108"/>
                </a:lnTo>
                <a:cubicBezTo>
                  <a:pt x="642" y="109"/>
                  <a:pt x="641" y="109"/>
                  <a:pt x="640" y="109"/>
                </a:cubicBezTo>
                <a:lnTo>
                  <a:pt x="608" y="112"/>
                </a:lnTo>
                <a:lnTo>
                  <a:pt x="614" y="108"/>
                </a:lnTo>
                <a:lnTo>
                  <a:pt x="560" y="199"/>
                </a:lnTo>
                <a:lnTo>
                  <a:pt x="538" y="249"/>
                </a:lnTo>
                <a:lnTo>
                  <a:pt x="537" y="240"/>
                </a:lnTo>
                <a:lnTo>
                  <a:pt x="565" y="269"/>
                </a:lnTo>
                <a:cubicBezTo>
                  <a:pt x="567" y="271"/>
                  <a:pt x="568" y="274"/>
                  <a:pt x="567" y="276"/>
                </a:cubicBezTo>
                <a:lnTo>
                  <a:pt x="553" y="323"/>
                </a:lnTo>
                <a:lnTo>
                  <a:pt x="553" y="318"/>
                </a:lnTo>
                <a:lnTo>
                  <a:pt x="579" y="379"/>
                </a:lnTo>
                <a:cubicBezTo>
                  <a:pt x="579" y="381"/>
                  <a:pt x="579" y="383"/>
                  <a:pt x="579" y="384"/>
                </a:cubicBezTo>
                <a:lnTo>
                  <a:pt x="572" y="417"/>
                </a:lnTo>
                <a:cubicBezTo>
                  <a:pt x="572" y="418"/>
                  <a:pt x="571" y="420"/>
                  <a:pt x="570" y="421"/>
                </a:cubicBezTo>
                <a:lnTo>
                  <a:pt x="519" y="478"/>
                </a:lnTo>
                <a:lnTo>
                  <a:pt x="521" y="472"/>
                </a:lnTo>
                <a:lnTo>
                  <a:pt x="525" y="534"/>
                </a:lnTo>
                <a:lnTo>
                  <a:pt x="523" y="529"/>
                </a:lnTo>
                <a:lnTo>
                  <a:pt x="555" y="568"/>
                </a:lnTo>
                <a:cubicBezTo>
                  <a:pt x="556" y="570"/>
                  <a:pt x="557" y="572"/>
                  <a:pt x="556" y="574"/>
                </a:cubicBezTo>
                <a:lnTo>
                  <a:pt x="543" y="651"/>
                </a:lnTo>
                <a:cubicBezTo>
                  <a:pt x="543" y="654"/>
                  <a:pt x="541" y="656"/>
                  <a:pt x="538" y="657"/>
                </a:cubicBezTo>
                <a:lnTo>
                  <a:pt x="458" y="683"/>
                </a:lnTo>
                <a:cubicBezTo>
                  <a:pt x="456" y="684"/>
                  <a:pt x="454" y="683"/>
                  <a:pt x="452" y="682"/>
                </a:cubicBezTo>
                <a:lnTo>
                  <a:pt x="397" y="649"/>
                </a:lnTo>
                <a:lnTo>
                  <a:pt x="404" y="650"/>
                </a:lnTo>
                <a:lnTo>
                  <a:pt x="340" y="671"/>
                </a:lnTo>
                <a:lnTo>
                  <a:pt x="343" y="669"/>
                </a:lnTo>
                <a:lnTo>
                  <a:pt x="252" y="746"/>
                </a:lnTo>
                <a:cubicBezTo>
                  <a:pt x="251" y="746"/>
                  <a:pt x="251" y="747"/>
                  <a:pt x="250" y="747"/>
                </a:cubicBezTo>
                <a:lnTo>
                  <a:pt x="116" y="797"/>
                </a:lnTo>
                <a:lnTo>
                  <a:pt x="121" y="792"/>
                </a:lnTo>
                <a:lnTo>
                  <a:pt x="78" y="898"/>
                </a:lnTo>
                <a:lnTo>
                  <a:pt x="20" y="1035"/>
                </a:lnTo>
                <a:lnTo>
                  <a:pt x="21" y="1030"/>
                </a:lnTo>
                <a:lnTo>
                  <a:pt x="42" y="1116"/>
                </a:lnTo>
                <a:cubicBezTo>
                  <a:pt x="42" y="1118"/>
                  <a:pt x="42" y="1119"/>
                  <a:pt x="42" y="1120"/>
                </a:cubicBezTo>
                <a:lnTo>
                  <a:pt x="16" y="1242"/>
                </a:lnTo>
                <a:lnTo>
                  <a:pt x="11" y="1232"/>
                </a:lnTo>
                <a:lnTo>
                  <a:pt x="45" y="1243"/>
                </a:lnTo>
                <a:lnTo>
                  <a:pt x="40" y="1258"/>
                </a:lnTo>
                <a:lnTo>
                  <a:pt x="6" y="1248"/>
                </a:lnTo>
                <a:cubicBezTo>
                  <a:pt x="2" y="1246"/>
                  <a:pt x="0" y="1242"/>
                  <a:pt x="1" y="1238"/>
                </a:cubicBezTo>
                <a:lnTo>
                  <a:pt x="26" y="1117"/>
                </a:lnTo>
                <a:lnTo>
                  <a:pt x="26" y="1120"/>
                </a:lnTo>
                <a:lnTo>
                  <a:pt x="5" y="1033"/>
                </a:lnTo>
                <a:cubicBezTo>
                  <a:pt x="5" y="1032"/>
                  <a:pt x="5" y="1030"/>
                  <a:pt x="6" y="1028"/>
                </a:cubicBezTo>
                <a:lnTo>
                  <a:pt x="63" y="892"/>
                </a:lnTo>
                <a:lnTo>
                  <a:pt x="106" y="786"/>
                </a:lnTo>
                <a:cubicBezTo>
                  <a:pt x="107" y="784"/>
                  <a:pt x="109" y="783"/>
                  <a:pt x="111" y="782"/>
                </a:cubicBezTo>
                <a:lnTo>
                  <a:pt x="244" y="732"/>
                </a:lnTo>
                <a:lnTo>
                  <a:pt x="242" y="734"/>
                </a:lnTo>
                <a:lnTo>
                  <a:pt x="332" y="657"/>
                </a:lnTo>
                <a:cubicBezTo>
                  <a:pt x="333" y="656"/>
                  <a:pt x="334" y="656"/>
                  <a:pt x="335" y="656"/>
                </a:cubicBezTo>
                <a:lnTo>
                  <a:pt x="399" y="635"/>
                </a:lnTo>
                <a:cubicBezTo>
                  <a:pt x="401" y="634"/>
                  <a:pt x="404" y="634"/>
                  <a:pt x="406" y="635"/>
                </a:cubicBezTo>
                <a:lnTo>
                  <a:pt x="460" y="668"/>
                </a:lnTo>
                <a:lnTo>
                  <a:pt x="453" y="668"/>
                </a:lnTo>
                <a:lnTo>
                  <a:pt x="533" y="642"/>
                </a:lnTo>
                <a:lnTo>
                  <a:pt x="528" y="648"/>
                </a:lnTo>
                <a:lnTo>
                  <a:pt x="541" y="572"/>
                </a:lnTo>
                <a:lnTo>
                  <a:pt x="542" y="578"/>
                </a:lnTo>
                <a:lnTo>
                  <a:pt x="511" y="539"/>
                </a:lnTo>
                <a:cubicBezTo>
                  <a:pt x="510" y="538"/>
                  <a:pt x="509" y="536"/>
                  <a:pt x="509" y="535"/>
                </a:cubicBezTo>
                <a:lnTo>
                  <a:pt x="505" y="473"/>
                </a:lnTo>
                <a:cubicBezTo>
                  <a:pt x="504" y="471"/>
                  <a:pt x="505" y="469"/>
                  <a:pt x="507" y="467"/>
                </a:cubicBezTo>
                <a:lnTo>
                  <a:pt x="558" y="410"/>
                </a:lnTo>
                <a:lnTo>
                  <a:pt x="556" y="414"/>
                </a:lnTo>
                <a:lnTo>
                  <a:pt x="563" y="381"/>
                </a:lnTo>
                <a:lnTo>
                  <a:pt x="564" y="386"/>
                </a:lnTo>
                <a:lnTo>
                  <a:pt x="538" y="324"/>
                </a:lnTo>
                <a:cubicBezTo>
                  <a:pt x="538" y="322"/>
                  <a:pt x="538" y="320"/>
                  <a:pt x="538" y="318"/>
                </a:cubicBezTo>
                <a:lnTo>
                  <a:pt x="552" y="272"/>
                </a:lnTo>
                <a:lnTo>
                  <a:pt x="554" y="280"/>
                </a:lnTo>
                <a:lnTo>
                  <a:pt x="525" y="251"/>
                </a:lnTo>
                <a:cubicBezTo>
                  <a:pt x="523" y="249"/>
                  <a:pt x="522" y="245"/>
                  <a:pt x="524" y="242"/>
                </a:cubicBezTo>
                <a:lnTo>
                  <a:pt x="546" y="190"/>
                </a:lnTo>
                <a:lnTo>
                  <a:pt x="601" y="100"/>
                </a:lnTo>
                <a:cubicBezTo>
                  <a:pt x="602" y="98"/>
                  <a:pt x="604" y="96"/>
                  <a:pt x="607" y="96"/>
                </a:cubicBezTo>
                <a:lnTo>
                  <a:pt x="638" y="94"/>
                </a:lnTo>
                <a:lnTo>
                  <a:pt x="635" y="95"/>
                </a:lnTo>
                <a:lnTo>
                  <a:pt x="699" y="51"/>
                </a:lnTo>
                <a:lnTo>
                  <a:pt x="696" y="54"/>
                </a:lnTo>
                <a:lnTo>
                  <a:pt x="722" y="5"/>
                </a:lnTo>
                <a:cubicBezTo>
                  <a:pt x="723" y="2"/>
                  <a:pt x="727" y="0"/>
                  <a:pt x="730" y="1"/>
                </a:cubicBezTo>
                <a:lnTo>
                  <a:pt x="785" y="11"/>
                </a:lnTo>
                <a:lnTo>
                  <a:pt x="825" y="22"/>
                </a:lnTo>
                <a:cubicBezTo>
                  <a:pt x="828" y="22"/>
                  <a:pt x="829" y="24"/>
                  <a:pt x="830" y="26"/>
                </a:cubicBezTo>
                <a:cubicBezTo>
                  <a:pt x="831" y="28"/>
                  <a:pt x="832" y="30"/>
                  <a:pt x="831" y="32"/>
                </a:cubicBezTo>
                <a:lnTo>
                  <a:pt x="816" y="78"/>
                </a:lnTo>
                <a:lnTo>
                  <a:pt x="815" y="72"/>
                </a:lnTo>
                <a:lnTo>
                  <a:pt x="830" y="94"/>
                </a:lnTo>
                <a:cubicBezTo>
                  <a:pt x="832" y="97"/>
                  <a:pt x="832" y="100"/>
                  <a:pt x="830" y="103"/>
                </a:cubicBezTo>
                <a:lnTo>
                  <a:pt x="818" y="121"/>
                </a:lnTo>
                <a:lnTo>
                  <a:pt x="819" y="114"/>
                </a:lnTo>
                <a:lnTo>
                  <a:pt x="862" y="236"/>
                </a:lnTo>
                <a:cubicBezTo>
                  <a:pt x="863" y="237"/>
                  <a:pt x="863" y="239"/>
                  <a:pt x="862" y="241"/>
                </a:cubicBezTo>
                <a:lnTo>
                  <a:pt x="842" y="299"/>
                </a:lnTo>
                <a:lnTo>
                  <a:pt x="842" y="295"/>
                </a:lnTo>
                <a:lnTo>
                  <a:pt x="850" y="332"/>
                </a:lnTo>
                <a:lnTo>
                  <a:pt x="862" y="432"/>
                </a:lnTo>
                <a:lnTo>
                  <a:pt x="903" y="615"/>
                </a:lnTo>
                <a:lnTo>
                  <a:pt x="902" y="612"/>
                </a:lnTo>
                <a:lnTo>
                  <a:pt x="959" y="692"/>
                </a:lnTo>
                <a:cubicBezTo>
                  <a:pt x="961" y="694"/>
                  <a:pt x="961" y="697"/>
                  <a:pt x="960" y="699"/>
                </a:cubicBezTo>
                <a:lnTo>
                  <a:pt x="928" y="786"/>
                </a:lnTo>
                <a:lnTo>
                  <a:pt x="917" y="818"/>
                </a:lnTo>
                <a:lnTo>
                  <a:pt x="917" y="812"/>
                </a:lnTo>
                <a:lnTo>
                  <a:pt x="935" y="863"/>
                </a:lnTo>
                <a:cubicBezTo>
                  <a:pt x="935" y="865"/>
                  <a:pt x="935" y="867"/>
                  <a:pt x="934" y="869"/>
                </a:cubicBezTo>
                <a:lnTo>
                  <a:pt x="898" y="949"/>
                </a:lnTo>
                <a:cubicBezTo>
                  <a:pt x="897" y="951"/>
                  <a:pt x="896" y="952"/>
                  <a:pt x="894" y="953"/>
                </a:cubicBezTo>
                <a:lnTo>
                  <a:pt x="857" y="967"/>
                </a:lnTo>
                <a:lnTo>
                  <a:pt x="860" y="965"/>
                </a:lnTo>
                <a:lnTo>
                  <a:pt x="809" y="1010"/>
                </a:lnTo>
                <a:lnTo>
                  <a:pt x="781" y="1034"/>
                </a:lnTo>
                <a:cubicBezTo>
                  <a:pt x="780" y="1035"/>
                  <a:pt x="779" y="1035"/>
                  <a:pt x="778" y="1036"/>
                </a:cubicBezTo>
                <a:lnTo>
                  <a:pt x="739" y="1049"/>
                </a:lnTo>
                <a:lnTo>
                  <a:pt x="743" y="1046"/>
                </a:lnTo>
                <a:lnTo>
                  <a:pt x="704" y="1100"/>
                </a:lnTo>
                <a:cubicBezTo>
                  <a:pt x="702" y="1102"/>
                  <a:pt x="700" y="1103"/>
                  <a:pt x="698" y="1103"/>
                </a:cubicBezTo>
                <a:lnTo>
                  <a:pt x="629" y="1111"/>
                </a:lnTo>
                <a:lnTo>
                  <a:pt x="633" y="1109"/>
                </a:lnTo>
                <a:lnTo>
                  <a:pt x="589" y="1143"/>
                </a:lnTo>
                <a:cubicBezTo>
                  <a:pt x="588" y="1143"/>
                  <a:pt x="587" y="1144"/>
                  <a:pt x="586" y="1144"/>
                </a:cubicBezTo>
                <a:lnTo>
                  <a:pt x="543" y="1151"/>
                </a:lnTo>
                <a:cubicBezTo>
                  <a:pt x="540" y="1152"/>
                  <a:pt x="538" y="1151"/>
                  <a:pt x="537" y="1150"/>
                </a:cubicBezTo>
                <a:lnTo>
                  <a:pt x="495" y="1120"/>
                </a:lnTo>
                <a:lnTo>
                  <a:pt x="499" y="1122"/>
                </a:lnTo>
                <a:lnTo>
                  <a:pt x="463" y="1122"/>
                </a:lnTo>
                <a:cubicBezTo>
                  <a:pt x="462" y="1122"/>
                  <a:pt x="462" y="1122"/>
                  <a:pt x="461" y="1121"/>
                </a:cubicBezTo>
                <a:lnTo>
                  <a:pt x="413" y="1108"/>
                </a:lnTo>
                <a:lnTo>
                  <a:pt x="419" y="1107"/>
                </a:lnTo>
                <a:lnTo>
                  <a:pt x="383" y="1126"/>
                </a:lnTo>
                <a:lnTo>
                  <a:pt x="387" y="1118"/>
                </a:lnTo>
                <a:lnTo>
                  <a:pt x="387" y="1219"/>
                </a:lnTo>
                <a:cubicBezTo>
                  <a:pt x="387" y="1220"/>
                  <a:pt x="386" y="1222"/>
                  <a:pt x="385" y="1223"/>
                </a:cubicBezTo>
                <a:lnTo>
                  <a:pt x="321" y="1310"/>
                </a:lnTo>
                <a:cubicBezTo>
                  <a:pt x="320" y="1312"/>
                  <a:pt x="318" y="1313"/>
                  <a:pt x="316" y="1313"/>
                </a:cubicBezTo>
                <a:lnTo>
                  <a:pt x="248" y="1325"/>
                </a:lnTo>
                <a:lnTo>
                  <a:pt x="251" y="1323"/>
                </a:lnTo>
                <a:lnTo>
                  <a:pt x="203" y="1355"/>
                </a:lnTo>
                <a:cubicBezTo>
                  <a:pt x="202" y="1355"/>
                  <a:pt x="201" y="1356"/>
                  <a:pt x="200" y="1356"/>
                </a:cubicBezTo>
                <a:lnTo>
                  <a:pt x="150" y="1360"/>
                </a:lnTo>
                <a:cubicBezTo>
                  <a:pt x="148" y="1361"/>
                  <a:pt x="145" y="1360"/>
                  <a:pt x="144" y="1358"/>
                </a:cubicBezTo>
                <a:lnTo>
                  <a:pt x="61" y="1263"/>
                </a:lnTo>
                <a:lnTo>
                  <a:pt x="64" y="1266"/>
                </a:lnTo>
                <a:lnTo>
                  <a:pt x="40" y="1258"/>
                </a:lnTo>
                <a:lnTo>
                  <a:pt x="45" y="1243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3" name="Freeform 53">
            <a:extLst>
              <a:ext uri="{FF2B5EF4-FFF2-40B4-BE49-F238E27FC236}">
                <a16:creationId xmlns:a16="http://schemas.microsoft.com/office/drawing/2014/main" id="{D387143E-A6D7-6237-2E7A-1E93355A09BF}"/>
              </a:ext>
            </a:extLst>
          </xdr:cNvPr>
          <xdr:cNvSpPr>
            <a:spLocks/>
          </xdr:cNvSpPr>
        </xdr:nvSpPr>
        <xdr:spPr bwMode="auto">
          <a:xfrm>
            <a:off x="4896617" y="2046288"/>
            <a:ext cx="720593" cy="901700"/>
          </a:xfrm>
          <a:custGeom>
            <a:avLst/>
            <a:gdLst/>
            <a:ahLst/>
            <a:cxnLst>
              <a:cxn ang="0">
                <a:pos x="59" y="274"/>
              </a:cxn>
              <a:cxn ang="0">
                <a:pos x="52" y="360"/>
              </a:cxn>
              <a:cxn ang="0">
                <a:pos x="56" y="378"/>
              </a:cxn>
              <a:cxn ang="0">
                <a:pos x="86" y="424"/>
              </a:cxn>
              <a:cxn ang="0">
                <a:pos x="119" y="426"/>
              </a:cxn>
              <a:cxn ang="0">
                <a:pos x="98" y="454"/>
              </a:cxn>
              <a:cxn ang="0">
                <a:pos x="98" y="510"/>
              </a:cxn>
              <a:cxn ang="0">
                <a:pos x="109" y="531"/>
              </a:cxn>
              <a:cxn ang="0">
                <a:pos x="150" y="568"/>
              </a:cxn>
              <a:cxn ang="0">
                <a:pos x="152" y="491"/>
              </a:cxn>
              <a:cxn ang="0">
                <a:pos x="190" y="401"/>
              </a:cxn>
              <a:cxn ang="0">
                <a:pos x="273" y="355"/>
              </a:cxn>
              <a:cxn ang="0">
                <a:pos x="317" y="359"/>
              </a:cxn>
              <a:cxn ang="0">
                <a:pos x="352" y="322"/>
              </a:cxn>
              <a:cxn ang="0">
                <a:pos x="339" y="285"/>
              </a:cxn>
              <a:cxn ang="0">
                <a:pos x="361" y="251"/>
              </a:cxn>
              <a:cxn ang="0">
                <a:pos x="356" y="212"/>
              </a:cxn>
              <a:cxn ang="0">
                <a:pos x="354" y="182"/>
              </a:cxn>
              <a:cxn ang="0">
                <a:pos x="386" y="148"/>
              </a:cxn>
              <a:cxn ang="0">
                <a:pos x="419" y="113"/>
              </a:cxn>
              <a:cxn ang="0">
                <a:pos x="402" y="112"/>
              </a:cxn>
              <a:cxn ang="0">
                <a:pos x="321" y="78"/>
              </a:cxn>
              <a:cxn ang="0">
                <a:pos x="290" y="92"/>
              </a:cxn>
              <a:cxn ang="0">
                <a:pos x="265" y="107"/>
              </a:cxn>
              <a:cxn ang="0">
                <a:pos x="241" y="125"/>
              </a:cxn>
              <a:cxn ang="0">
                <a:pos x="245" y="109"/>
              </a:cxn>
              <a:cxn ang="0">
                <a:pos x="243" y="87"/>
              </a:cxn>
              <a:cxn ang="0">
                <a:pos x="250" y="67"/>
              </a:cxn>
              <a:cxn ang="0">
                <a:pos x="246" y="57"/>
              </a:cxn>
              <a:cxn ang="0">
                <a:pos x="231" y="29"/>
              </a:cxn>
              <a:cxn ang="0">
                <a:pos x="203" y="31"/>
              </a:cxn>
              <a:cxn ang="0">
                <a:pos x="195" y="18"/>
              </a:cxn>
              <a:cxn ang="0">
                <a:pos x="187" y="13"/>
              </a:cxn>
              <a:cxn ang="0">
                <a:pos x="161" y="4"/>
              </a:cxn>
              <a:cxn ang="0">
                <a:pos x="142" y="20"/>
              </a:cxn>
              <a:cxn ang="0">
                <a:pos x="130" y="62"/>
              </a:cxn>
              <a:cxn ang="0">
                <a:pos x="117" y="92"/>
              </a:cxn>
              <a:cxn ang="0">
                <a:pos x="100" y="129"/>
              </a:cxn>
              <a:cxn ang="0">
                <a:pos x="52" y="206"/>
              </a:cxn>
              <a:cxn ang="0">
                <a:pos x="0" y="241"/>
              </a:cxn>
              <a:cxn ang="0">
                <a:pos x="36" y="251"/>
              </a:cxn>
            </a:cxnLst>
            <a:rect l="0" t="0" r="r" b="b"/>
            <a:pathLst>
              <a:path w="419" h="568">
                <a:moveTo>
                  <a:pt x="36" y="251"/>
                </a:moveTo>
                <a:lnTo>
                  <a:pt x="59" y="274"/>
                </a:lnTo>
                <a:lnTo>
                  <a:pt x="62" y="335"/>
                </a:lnTo>
                <a:lnTo>
                  <a:pt x="52" y="360"/>
                </a:lnTo>
                <a:lnTo>
                  <a:pt x="43" y="370"/>
                </a:lnTo>
                <a:lnTo>
                  <a:pt x="56" y="378"/>
                </a:lnTo>
                <a:lnTo>
                  <a:pt x="59" y="391"/>
                </a:lnTo>
                <a:lnTo>
                  <a:pt x="86" y="424"/>
                </a:lnTo>
                <a:lnTo>
                  <a:pt x="107" y="419"/>
                </a:lnTo>
                <a:lnTo>
                  <a:pt x="119" y="426"/>
                </a:lnTo>
                <a:lnTo>
                  <a:pt x="119" y="444"/>
                </a:lnTo>
                <a:lnTo>
                  <a:pt x="98" y="454"/>
                </a:lnTo>
                <a:lnTo>
                  <a:pt x="83" y="487"/>
                </a:lnTo>
                <a:lnTo>
                  <a:pt x="98" y="510"/>
                </a:lnTo>
                <a:lnTo>
                  <a:pt x="113" y="524"/>
                </a:lnTo>
                <a:lnTo>
                  <a:pt x="109" y="531"/>
                </a:lnTo>
                <a:lnTo>
                  <a:pt x="122" y="560"/>
                </a:lnTo>
                <a:lnTo>
                  <a:pt x="150" y="568"/>
                </a:lnTo>
                <a:lnTo>
                  <a:pt x="160" y="523"/>
                </a:lnTo>
                <a:lnTo>
                  <a:pt x="152" y="491"/>
                </a:lnTo>
                <a:lnTo>
                  <a:pt x="173" y="440"/>
                </a:lnTo>
                <a:lnTo>
                  <a:pt x="190" y="401"/>
                </a:lnTo>
                <a:lnTo>
                  <a:pt x="239" y="383"/>
                </a:lnTo>
                <a:lnTo>
                  <a:pt x="273" y="355"/>
                </a:lnTo>
                <a:lnTo>
                  <a:pt x="297" y="347"/>
                </a:lnTo>
                <a:lnTo>
                  <a:pt x="317" y="359"/>
                </a:lnTo>
                <a:lnTo>
                  <a:pt x="347" y="350"/>
                </a:lnTo>
                <a:lnTo>
                  <a:pt x="352" y="322"/>
                </a:lnTo>
                <a:lnTo>
                  <a:pt x="340" y="308"/>
                </a:lnTo>
                <a:lnTo>
                  <a:pt x="339" y="285"/>
                </a:lnTo>
                <a:lnTo>
                  <a:pt x="358" y="264"/>
                </a:lnTo>
                <a:lnTo>
                  <a:pt x="361" y="251"/>
                </a:lnTo>
                <a:lnTo>
                  <a:pt x="351" y="229"/>
                </a:lnTo>
                <a:lnTo>
                  <a:pt x="356" y="212"/>
                </a:lnTo>
                <a:lnTo>
                  <a:pt x="345" y="201"/>
                </a:lnTo>
                <a:lnTo>
                  <a:pt x="354" y="182"/>
                </a:lnTo>
                <a:lnTo>
                  <a:pt x="374" y="149"/>
                </a:lnTo>
                <a:lnTo>
                  <a:pt x="386" y="148"/>
                </a:lnTo>
                <a:lnTo>
                  <a:pt x="410" y="132"/>
                </a:lnTo>
                <a:lnTo>
                  <a:pt x="419" y="113"/>
                </a:lnTo>
                <a:lnTo>
                  <a:pt x="417" y="108"/>
                </a:lnTo>
                <a:lnTo>
                  <a:pt x="402" y="112"/>
                </a:lnTo>
                <a:lnTo>
                  <a:pt x="381" y="101"/>
                </a:lnTo>
                <a:lnTo>
                  <a:pt x="321" y="78"/>
                </a:lnTo>
                <a:lnTo>
                  <a:pt x="315" y="88"/>
                </a:lnTo>
                <a:lnTo>
                  <a:pt x="290" y="92"/>
                </a:lnTo>
                <a:lnTo>
                  <a:pt x="277" y="104"/>
                </a:lnTo>
                <a:lnTo>
                  <a:pt x="265" y="107"/>
                </a:lnTo>
                <a:lnTo>
                  <a:pt x="245" y="128"/>
                </a:lnTo>
                <a:lnTo>
                  <a:pt x="241" y="125"/>
                </a:lnTo>
                <a:lnTo>
                  <a:pt x="246" y="113"/>
                </a:lnTo>
                <a:lnTo>
                  <a:pt x="245" y="109"/>
                </a:lnTo>
                <a:lnTo>
                  <a:pt x="238" y="105"/>
                </a:lnTo>
                <a:lnTo>
                  <a:pt x="243" y="87"/>
                </a:lnTo>
                <a:lnTo>
                  <a:pt x="254" y="72"/>
                </a:lnTo>
                <a:lnTo>
                  <a:pt x="250" y="67"/>
                </a:lnTo>
                <a:lnTo>
                  <a:pt x="238" y="68"/>
                </a:lnTo>
                <a:lnTo>
                  <a:pt x="246" y="57"/>
                </a:lnTo>
                <a:lnTo>
                  <a:pt x="248" y="47"/>
                </a:lnTo>
                <a:lnTo>
                  <a:pt x="231" y="29"/>
                </a:lnTo>
                <a:lnTo>
                  <a:pt x="210" y="22"/>
                </a:lnTo>
                <a:lnTo>
                  <a:pt x="203" y="31"/>
                </a:lnTo>
                <a:lnTo>
                  <a:pt x="198" y="31"/>
                </a:lnTo>
                <a:lnTo>
                  <a:pt x="195" y="18"/>
                </a:lnTo>
                <a:lnTo>
                  <a:pt x="192" y="12"/>
                </a:lnTo>
                <a:lnTo>
                  <a:pt x="187" y="13"/>
                </a:lnTo>
                <a:lnTo>
                  <a:pt x="177" y="9"/>
                </a:lnTo>
                <a:lnTo>
                  <a:pt x="161" y="4"/>
                </a:lnTo>
                <a:lnTo>
                  <a:pt x="147" y="0"/>
                </a:lnTo>
                <a:lnTo>
                  <a:pt x="142" y="20"/>
                </a:lnTo>
                <a:lnTo>
                  <a:pt x="142" y="44"/>
                </a:lnTo>
                <a:lnTo>
                  <a:pt x="130" y="62"/>
                </a:lnTo>
                <a:lnTo>
                  <a:pt x="129" y="76"/>
                </a:lnTo>
                <a:lnTo>
                  <a:pt x="117" y="92"/>
                </a:lnTo>
                <a:lnTo>
                  <a:pt x="117" y="112"/>
                </a:lnTo>
                <a:lnTo>
                  <a:pt x="100" y="129"/>
                </a:lnTo>
                <a:lnTo>
                  <a:pt x="89" y="153"/>
                </a:lnTo>
                <a:lnTo>
                  <a:pt x="52" y="206"/>
                </a:lnTo>
                <a:lnTo>
                  <a:pt x="31" y="212"/>
                </a:lnTo>
                <a:lnTo>
                  <a:pt x="0" y="241"/>
                </a:lnTo>
                <a:lnTo>
                  <a:pt x="20" y="251"/>
                </a:lnTo>
                <a:lnTo>
                  <a:pt x="36" y="251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4" name="Freeform 54">
            <a:extLst>
              <a:ext uri="{FF2B5EF4-FFF2-40B4-BE49-F238E27FC236}">
                <a16:creationId xmlns:a16="http://schemas.microsoft.com/office/drawing/2014/main" id="{8A1F840F-63B8-9AF2-6B79-592CF641A33C}"/>
              </a:ext>
            </a:extLst>
          </xdr:cNvPr>
          <xdr:cNvSpPr>
            <a:spLocks/>
          </xdr:cNvSpPr>
        </xdr:nvSpPr>
        <xdr:spPr bwMode="auto">
          <a:xfrm>
            <a:off x="4891457" y="2041525"/>
            <a:ext cx="732631" cy="911225"/>
          </a:xfrm>
          <a:custGeom>
            <a:avLst/>
            <a:gdLst/>
            <a:ahLst/>
            <a:cxnLst>
              <a:cxn ang="0">
                <a:pos x="158" y="986"/>
              </a:cxn>
              <a:cxn ang="0">
                <a:pos x="176" y="1064"/>
              </a:cxn>
              <a:cxn ang="0">
                <a:pos x="334" y="1154"/>
              </a:cxn>
              <a:cxn ang="0">
                <a:pos x="241" y="1328"/>
              </a:cxn>
              <a:cxn ang="0">
                <a:pos x="310" y="1448"/>
              </a:cxn>
              <a:cxn ang="0">
                <a:pos x="434" y="1421"/>
              </a:cxn>
              <a:cxn ang="0">
                <a:pos x="519" y="1087"/>
              </a:cxn>
              <a:cxn ang="0">
                <a:pos x="817" y="940"/>
              </a:cxn>
              <a:cxn ang="0">
                <a:pos x="956" y="883"/>
              </a:cxn>
              <a:cxn ang="0">
                <a:pos x="970" y="719"/>
              </a:cxn>
              <a:cxn ang="0">
                <a:pos x="967" y="585"/>
              </a:cxn>
              <a:cxn ang="0">
                <a:pos x="1053" y="399"/>
              </a:cxn>
              <a:cxn ang="0">
                <a:pos x="1130" y="303"/>
              </a:cxn>
              <a:cxn ang="0">
                <a:pos x="885" y="224"/>
              </a:cxn>
              <a:cxn ang="0">
                <a:pos x="761" y="297"/>
              </a:cxn>
              <a:cxn ang="0">
                <a:pos x="653" y="342"/>
              </a:cxn>
              <a:cxn ang="0">
                <a:pos x="645" y="289"/>
              </a:cxn>
              <a:cxn ang="0">
                <a:pos x="687" y="196"/>
              </a:cxn>
              <a:cxn ang="0">
                <a:pos x="671" y="133"/>
              </a:cxn>
              <a:cxn ang="0">
                <a:pos x="565" y="96"/>
              </a:cxn>
              <a:cxn ang="0">
                <a:pos x="522" y="43"/>
              </a:cxn>
              <a:cxn ang="0">
                <a:pos x="406" y="16"/>
              </a:cxn>
              <a:cxn ang="0">
                <a:pos x="368" y="181"/>
              </a:cxn>
              <a:cxn ang="0">
                <a:pos x="333" y="310"/>
              </a:cxn>
              <a:cxn ang="0">
                <a:pos x="157" y="571"/>
              </a:cxn>
              <a:cxn ang="0">
                <a:pos x="66" y="681"/>
              </a:cxn>
              <a:cxn ang="0">
                <a:pos x="5" y="668"/>
              </a:cxn>
              <a:cxn ang="0">
                <a:pos x="144" y="562"/>
              </a:cxn>
              <a:cxn ang="0">
                <a:pos x="317" y="310"/>
              </a:cxn>
              <a:cxn ang="0">
                <a:pos x="355" y="172"/>
              </a:cxn>
              <a:cxn ang="0">
                <a:pos x="404" y="2"/>
              </a:cxn>
              <a:cxn ang="0">
                <a:pos x="528" y="32"/>
              </a:cxn>
              <a:cxn ang="0">
                <a:pos x="559" y="83"/>
              </a:cxn>
              <a:cxn ang="0">
                <a:pos x="684" y="129"/>
              </a:cxn>
              <a:cxn ang="0">
                <a:pos x="685" y="180"/>
              </a:cxn>
              <a:cxn ang="0">
                <a:pos x="660" y="294"/>
              </a:cxn>
              <a:cxn ang="0">
                <a:pos x="667" y="349"/>
              </a:cxn>
              <a:cxn ang="0">
                <a:pos x="757" y="281"/>
              </a:cxn>
              <a:cxn ang="0">
                <a:pos x="872" y="215"/>
              </a:cxn>
              <a:cxn ang="0">
                <a:pos x="1144" y="295"/>
              </a:cxn>
              <a:cxn ang="0">
                <a:pos x="1054" y="415"/>
              </a:cxn>
              <a:cxn ang="0">
                <a:pos x="979" y="574"/>
              </a:cxn>
              <a:cxn ang="0">
                <a:pos x="986" y="722"/>
              </a:cxn>
              <a:cxn ang="0">
                <a:pos x="968" y="873"/>
              </a:cxn>
              <a:cxn ang="0">
                <a:pos x="809" y="954"/>
              </a:cxn>
              <a:cxn ang="0">
                <a:pos x="525" y="1102"/>
              </a:cxn>
              <a:cxn ang="0">
                <a:pos x="450" y="1425"/>
              </a:cxn>
              <a:cxn ang="0">
                <a:pos x="296" y="1447"/>
              </a:cxn>
              <a:cxn ang="0">
                <a:pos x="227" y="1330"/>
              </a:cxn>
              <a:cxn ang="0">
                <a:pos x="322" y="1161"/>
              </a:cxn>
              <a:cxn ang="0">
                <a:pos x="162" y="1071"/>
              </a:cxn>
              <a:cxn ang="0">
                <a:pos x="119" y="1003"/>
              </a:cxn>
              <a:cxn ang="0">
                <a:pos x="163" y="755"/>
              </a:cxn>
            </a:cxnLst>
            <a:rect l="0" t="0" r="r" b="b"/>
            <a:pathLst>
              <a:path w="1153" h="1553">
                <a:moveTo>
                  <a:pt x="112" y="682"/>
                </a:moveTo>
                <a:lnTo>
                  <a:pt x="174" y="744"/>
                </a:lnTo>
                <a:cubicBezTo>
                  <a:pt x="176" y="745"/>
                  <a:pt x="177" y="747"/>
                  <a:pt x="177" y="749"/>
                </a:cubicBezTo>
                <a:lnTo>
                  <a:pt x="184" y="914"/>
                </a:lnTo>
                <a:cubicBezTo>
                  <a:pt x="184" y="915"/>
                  <a:pt x="184" y="916"/>
                  <a:pt x="183" y="917"/>
                </a:cubicBezTo>
                <a:lnTo>
                  <a:pt x="158" y="986"/>
                </a:lnTo>
                <a:cubicBezTo>
                  <a:pt x="157" y="987"/>
                  <a:pt x="157" y="988"/>
                  <a:pt x="156" y="989"/>
                </a:cubicBezTo>
                <a:lnTo>
                  <a:pt x="130" y="1015"/>
                </a:lnTo>
                <a:lnTo>
                  <a:pt x="129" y="1002"/>
                </a:lnTo>
                <a:lnTo>
                  <a:pt x="165" y="1023"/>
                </a:lnTo>
                <a:cubicBezTo>
                  <a:pt x="167" y="1024"/>
                  <a:pt x="168" y="1026"/>
                  <a:pt x="169" y="1028"/>
                </a:cubicBezTo>
                <a:lnTo>
                  <a:pt x="176" y="1064"/>
                </a:lnTo>
                <a:lnTo>
                  <a:pt x="175" y="1061"/>
                </a:lnTo>
                <a:lnTo>
                  <a:pt x="248" y="1151"/>
                </a:lnTo>
                <a:lnTo>
                  <a:pt x="240" y="1148"/>
                </a:lnTo>
                <a:lnTo>
                  <a:pt x="297" y="1134"/>
                </a:lnTo>
                <a:cubicBezTo>
                  <a:pt x="299" y="1134"/>
                  <a:pt x="301" y="1134"/>
                  <a:pt x="303" y="1135"/>
                </a:cubicBezTo>
                <a:lnTo>
                  <a:pt x="334" y="1154"/>
                </a:lnTo>
                <a:cubicBezTo>
                  <a:pt x="336" y="1155"/>
                  <a:pt x="338" y="1158"/>
                  <a:pt x="338" y="1161"/>
                </a:cubicBezTo>
                <a:lnTo>
                  <a:pt x="338" y="1210"/>
                </a:lnTo>
                <a:cubicBezTo>
                  <a:pt x="338" y="1213"/>
                  <a:pt x="336" y="1216"/>
                  <a:pt x="333" y="1217"/>
                </a:cubicBezTo>
                <a:lnTo>
                  <a:pt x="278" y="1242"/>
                </a:lnTo>
                <a:lnTo>
                  <a:pt x="282" y="1239"/>
                </a:lnTo>
                <a:lnTo>
                  <a:pt x="241" y="1328"/>
                </a:lnTo>
                <a:lnTo>
                  <a:pt x="240" y="1321"/>
                </a:lnTo>
                <a:lnTo>
                  <a:pt x="281" y="1382"/>
                </a:lnTo>
                <a:lnTo>
                  <a:pt x="280" y="1381"/>
                </a:lnTo>
                <a:lnTo>
                  <a:pt x="319" y="1420"/>
                </a:lnTo>
                <a:cubicBezTo>
                  <a:pt x="322" y="1423"/>
                  <a:pt x="323" y="1427"/>
                  <a:pt x="321" y="1430"/>
                </a:cubicBezTo>
                <a:lnTo>
                  <a:pt x="310" y="1448"/>
                </a:lnTo>
                <a:lnTo>
                  <a:pt x="311" y="1440"/>
                </a:lnTo>
                <a:lnTo>
                  <a:pt x="347" y="1520"/>
                </a:lnTo>
                <a:lnTo>
                  <a:pt x="342" y="1515"/>
                </a:lnTo>
                <a:lnTo>
                  <a:pt x="418" y="1537"/>
                </a:lnTo>
                <a:lnTo>
                  <a:pt x="408" y="1543"/>
                </a:lnTo>
                <a:lnTo>
                  <a:pt x="434" y="1421"/>
                </a:lnTo>
                <a:lnTo>
                  <a:pt x="434" y="1425"/>
                </a:lnTo>
                <a:lnTo>
                  <a:pt x="413" y="1338"/>
                </a:lnTo>
                <a:cubicBezTo>
                  <a:pt x="412" y="1336"/>
                  <a:pt x="412" y="1335"/>
                  <a:pt x="413" y="1333"/>
                </a:cubicBezTo>
                <a:lnTo>
                  <a:pt x="471" y="1196"/>
                </a:lnTo>
                <a:lnTo>
                  <a:pt x="515" y="1091"/>
                </a:lnTo>
                <a:cubicBezTo>
                  <a:pt x="516" y="1089"/>
                  <a:pt x="517" y="1088"/>
                  <a:pt x="519" y="1087"/>
                </a:cubicBezTo>
                <a:lnTo>
                  <a:pt x="654" y="1037"/>
                </a:lnTo>
                <a:lnTo>
                  <a:pt x="652" y="1039"/>
                </a:lnTo>
                <a:lnTo>
                  <a:pt x="743" y="962"/>
                </a:lnTo>
                <a:cubicBezTo>
                  <a:pt x="744" y="961"/>
                  <a:pt x="745" y="961"/>
                  <a:pt x="746" y="961"/>
                </a:cubicBezTo>
                <a:lnTo>
                  <a:pt x="811" y="940"/>
                </a:lnTo>
                <a:cubicBezTo>
                  <a:pt x="813" y="939"/>
                  <a:pt x="815" y="939"/>
                  <a:pt x="817" y="940"/>
                </a:cubicBezTo>
                <a:lnTo>
                  <a:pt x="872" y="974"/>
                </a:lnTo>
                <a:lnTo>
                  <a:pt x="866" y="973"/>
                </a:lnTo>
                <a:lnTo>
                  <a:pt x="946" y="947"/>
                </a:lnTo>
                <a:lnTo>
                  <a:pt x="941" y="953"/>
                </a:lnTo>
                <a:lnTo>
                  <a:pt x="954" y="877"/>
                </a:lnTo>
                <a:lnTo>
                  <a:pt x="956" y="883"/>
                </a:lnTo>
                <a:lnTo>
                  <a:pt x="924" y="845"/>
                </a:lnTo>
                <a:cubicBezTo>
                  <a:pt x="923" y="843"/>
                  <a:pt x="922" y="842"/>
                  <a:pt x="922" y="840"/>
                </a:cubicBezTo>
                <a:lnTo>
                  <a:pt x="918" y="778"/>
                </a:lnTo>
                <a:cubicBezTo>
                  <a:pt x="918" y="776"/>
                  <a:pt x="918" y="774"/>
                  <a:pt x="920" y="772"/>
                </a:cubicBezTo>
                <a:lnTo>
                  <a:pt x="972" y="715"/>
                </a:lnTo>
                <a:lnTo>
                  <a:pt x="970" y="719"/>
                </a:lnTo>
                <a:lnTo>
                  <a:pt x="977" y="686"/>
                </a:lnTo>
                <a:lnTo>
                  <a:pt x="978" y="691"/>
                </a:lnTo>
                <a:lnTo>
                  <a:pt x="952" y="629"/>
                </a:lnTo>
                <a:cubicBezTo>
                  <a:pt x="951" y="628"/>
                  <a:pt x="951" y="626"/>
                  <a:pt x="952" y="624"/>
                </a:cubicBezTo>
                <a:lnTo>
                  <a:pt x="965" y="577"/>
                </a:lnTo>
                <a:lnTo>
                  <a:pt x="967" y="585"/>
                </a:lnTo>
                <a:lnTo>
                  <a:pt x="939" y="557"/>
                </a:lnTo>
                <a:cubicBezTo>
                  <a:pt x="936" y="555"/>
                  <a:pt x="936" y="551"/>
                  <a:pt x="937" y="548"/>
                </a:cubicBezTo>
                <a:lnTo>
                  <a:pt x="959" y="497"/>
                </a:lnTo>
                <a:lnTo>
                  <a:pt x="1015" y="406"/>
                </a:lnTo>
                <a:cubicBezTo>
                  <a:pt x="1016" y="404"/>
                  <a:pt x="1018" y="402"/>
                  <a:pt x="1021" y="402"/>
                </a:cubicBezTo>
                <a:lnTo>
                  <a:pt x="1053" y="399"/>
                </a:lnTo>
                <a:lnTo>
                  <a:pt x="1049" y="401"/>
                </a:lnTo>
                <a:lnTo>
                  <a:pt x="1114" y="357"/>
                </a:lnTo>
                <a:lnTo>
                  <a:pt x="1111" y="360"/>
                </a:lnTo>
                <a:lnTo>
                  <a:pt x="1137" y="311"/>
                </a:lnTo>
                <a:lnTo>
                  <a:pt x="1137" y="318"/>
                </a:lnTo>
                <a:lnTo>
                  <a:pt x="1130" y="303"/>
                </a:lnTo>
                <a:lnTo>
                  <a:pt x="1139" y="307"/>
                </a:lnTo>
                <a:lnTo>
                  <a:pt x="1100" y="317"/>
                </a:lnTo>
                <a:cubicBezTo>
                  <a:pt x="1098" y="318"/>
                  <a:pt x="1096" y="318"/>
                  <a:pt x="1094" y="317"/>
                </a:cubicBezTo>
                <a:lnTo>
                  <a:pt x="1036" y="288"/>
                </a:lnTo>
                <a:lnTo>
                  <a:pt x="876" y="227"/>
                </a:lnTo>
                <a:lnTo>
                  <a:pt x="885" y="224"/>
                </a:lnTo>
                <a:lnTo>
                  <a:pt x="867" y="250"/>
                </a:lnTo>
                <a:cubicBezTo>
                  <a:pt x="866" y="252"/>
                  <a:pt x="864" y="253"/>
                  <a:pt x="862" y="253"/>
                </a:cubicBezTo>
                <a:lnTo>
                  <a:pt x="796" y="264"/>
                </a:lnTo>
                <a:lnTo>
                  <a:pt x="801" y="262"/>
                </a:lnTo>
                <a:lnTo>
                  <a:pt x="764" y="295"/>
                </a:lnTo>
                <a:cubicBezTo>
                  <a:pt x="763" y="296"/>
                  <a:pt x="762" y="296"/>
                  <a:pt x="761" y="297"/>
                </a:cubicBezTo>
                <a:lnTo>
                  <a:pt x="727" y="304"/>
                </a:lnTo>
                <a:lnTo>
                  <a:pt x="731" y="302"/>
                </a:lnTo>
                <a:lnTo>
                  <a:pt x="677" y="359"/>
                </a:lnTo>
                <a:cubicBezTo>
                  <a:pt x="674" y="361"/>
                  <a:pt x="670" y="362"/>
                  <a:pt x="666" y="360"/>
                </a:cubicBezTo>
                <a:lnTo>
                  <a:pt x="656" y="353"/>
                </a:lnTo>
                <a:cubicBezTo>
                  <a:pt x="652" y="350"/>
                  <a:pt x="651" y="346"/>
                  <a:pt x="653" y="342"/>
                </a:cubicBezTo>
                <a:lnTo>
                  <a:pt x="668" y="311"/>
                </a:lnTo>
                <a:lnTo>
                  <a:pt x="668" y="317"/>
                </a:lnTo>
                <a:lnTo>
                  <a:pt x="663" y="305"/>
                </a:lnTo>
                <a:lnTo>
                  <a:pt x="667" y="309"/>
                </a:lnTo>
                <a:lnTo>
                  <a:pt x="648" y="298"/>
                </a:lnTo>
                <a:cubicBezTo>
                  <a:pt x="645" y="296"/>
                  <a:pt x="644" y="293"/>
                  <a:pt x="645" y="289"/>
                </a:cubicBezTo>
                <a:lnTo>
                  <a:pt x="660" y="240"/>
                </a:lnTo>
                <a:cubicBezTo>
                  <a:pt x="661" y="239"/>
                  <a:pt x="661" y="238"/>
                  <a:pt x="662" y="238"/>
                </a:cubicBezTo>
                <a:lnTo>
                  <a:pt x="690" y="197"/>
                </a:lnTo>
                <a:lnTo>
                  <a:pt x="690" y="207"/>
                </a:lnTo>
                <a:lnTo>
                  <a:pt x="680" y="193"/>
                </a:lnTo>
                <a:lnTo>
                  <a:pt x="687" y="196"/>
                </a:lnTo>
                <a:lnTo>
                  <a:pt x="653" y="199"/>
                </a:lnTo>
                <a:cubicBezTo>
                  <a:pt x="650" y="200"/>
                  <a:pt x="647" y="198"/>
                  <a:pt x="645" y="195"/>
                </a:cubicBezTo>
                <a:cubicBezTo>
                  <a:pt x="644" y="192"/>
                  <a:pt x="644" y="189"/>
                  <a:pt x="646" y="186"/>
                </a:cubicBezTo>
                <a:lnTo>
                  <a:pt x="669" y="158"/>
                </a:lnTo>
                <a:lnTo>
                  <a:pt x="667" y="162"/>
                </a:lnTo>
                <a:lnTo>
                  <a:pt x="671" y="133"/>
                </a:lnTo>
                <a:lnTo>
                  <a:pt x="673" y="140"/>
                </a:lnTo>
                <a:lnTo>
                  <a:pt x="629" y="92"/>
                </a:lnTo>
                <a:lnTo>
                  <a:pt x="632" y="94"/>
                </a:lnTo>
                <a:lnTo>
                  <a:pt x="574" y="76"/>
                </a:lnTo>
                <a:lnTo>
                  <a:pt x="583" y="73"/>
                </a:lnTo>
                <a:lnTo>
                  <a:pt x="565" y="96"/>
                </a:lnTo>
                <a:cubicBezTo>
                  <a:pt x="563" y="98"/>
                  <a:pt x="561" y="99"/>
                  <a:pt x="559" y="99"/>
                </a:cubicBezTo>
                <a:lnTo>
                  <a:pt x="544" y="99"/>
                </a:lnTo>
                <a:cubicBezTo>
                  <a:pt x="540" y="99"/>
                  <a:pt x="537" y="96"/>
                  <a:pt x="536" y="92"/>
                </a:cubicBezTo>
                <a:lnTo>
                  <a:pt x="528" y="56"/>
                </a:lnTo>
                <a:lnTo>
                  <a:pt x="528" y="57"/>
                </a:lnTo>
                <a:lnTo>
                  <a:pt x="522" y="43"/>
                </a:lnTo>
                <a:lnTo>
                  <a:pt x="532" y="47"/>
                </a:lnTo>
                <a:lnTo>
                  <a:pt x="517" y="52"/>
                </a:lnTo>
                <a:cubicBezTo>
                  <a:pt x="515" y="52"/>
                  <a:pt x="513" y="52"/>
                  <a:pt x="511" y="52"/>
                </a:cubicBezTo>
                <a:lnTo>
                  <a:pt x="485" y="40"/>
                </a:lnTo>
                <a:lnTo>
                  <a:pt x="442" y="26"/>
                </a:lnTo>
                <a:lnTo>
                  <a:pt x="406" y="16"/>
                </a:lnTo>
                <a:lnTo>
                  <a:pt x="416" y="10"/>
                </a:lnTo>
                <a:lnTo>
                  <a:pt x="402" y="64"/>
                </a:lnTo>
                <a:lnTo>
                  <a:pt x="402" y="62"/>
                </a:lnTo>
                <a:lnTo>
                  <a:pt x="402" y="127"/>
                </a:lnTo>
                <a:cubicBezTo>
                  <a:pt x="402" y="129"/>
                  <a:pt x="402" y="130"/>
                  <a:pt x="401" y="131"/>
                </a:cubicBezTo>
                <a:lnTo>
                  <a:pt x="368" y="181"/>
                </a:lnTo>
                <a:lnTo>
                  <a:pt x="369" y="177"/>
                </a:lnTo>
                <a:lnTo>
                  <a:pt x="366" y="213"/>
                </a:lnTo>
                <a:cubicBezTo>
                  <a:pt x="366" y="214"/>
                  <a:pt x="366" y="216"/>
                  <a:pt x="365" y="217"/>
                </a:cubicBezTo>
                <a:lnTo>
                  <a:pt x="331" y="261"/>
                </a:lnTo>
                <a:lnTo>
                  <a:pt x="333" y="256"/>
                </a:lnTo>
                <a:lnTo>
                  <a:pt x="333" y="310"/>
                </a:lnTo>
                <a:cubicBezTo>
                  <a:pt x="333" y="312"/>
                  <a:pt x="332" y="314"/>
                  <a:pt x="331" y="315"/>
                </a:cubicBezTo>
                <a:lnTo>
                  <a:pt x="287" y="362"/>
                </a:lnTo>
                <a:lnTo>
                  <a:pt x="288" y="360"/>
                </a:lnTo>
                <a:lnTo>
                  <a:pt x="256" y="426"/>
                </a:lnTo>
                <a:cubicBezTo>
                  <a:pt x="256" y="426"/>
                  <a:pt x="256" y="426"/>
                  <a:pt x="256" y="427"/>
                </a:cubicBezTo>
                <a:lnTo>
                  <a:pt x="157" y="571"/>
                </a:lnTo>
                <a:cubicBezTo>
                  <a:pt x="156" y="572"/>
                  <a:pt x="154" y="573"/>
                  <a:pt x="152" y="574"/>
                </a:cubicBezTo>
                <a:lnTo>
                  <a:pt x="95" y="588"/>
                </a:lnTo>
                <a:lnTo>
                  <a:pt x="98" y="586"/>
                </a:lnTo>
                <a:lnTo>
                  <a:pt x="14" y="666"/>
                </a:lnTo>
                <a:lnTo>
                  <a:pt x="12" y="653"/>
                </a:lnTo>
                <a:lnTo>
                  <a:pt x="66" y="681"/>
                </a:lnTo>
                <a:lnTo>
                  <a:pt x="62" y="680"/>
                </a:lnTo>
                <a:lnTo>
                  <a:pt x="106" y="680"/>
                </a:lnTo>
                <a:lnTo>
                  <a:pt x="106" y="696"/>
                </a:lnTo>
                <a:lnTo>
                  <a:pt x="62" y="696"/>
                </a:lnTo>
                <a:cubicBezTo>
                  <a:pt x="61" y="696"/>
                  <a:pt x="59" y="696"/>
                  <a:pt x="58" y="695"/>
                </a:cubicBezTo>
                <a:lnTo>
                  <a:pt x="5" y="668"/>
                </a:lnTo>
                <a:cubicBezTo>
                  <a:pt x="3" y="666"/>
                  <a:pt x="1" y="664"/>
                  <a:pt x="1" y="662"/>
                </a:cubicBezTo>
                <a:cubicBezTo>
                  <a:pt x="0" y="659"/>
                  <a:pt x="1" y="657"/>
                  <a:pt x="3" y="655"/>
                </a:cubicBezTo>
                <a:lnTo>
                  <a:pt x="87" y="574"/>
                </a:lnTo>
                <a:cubicBezTo>
                  <a:pt x="88" y="573"/>
                  <a:pt x="90" y="572"/>
                  <a:pt x="91" y="572"/>
                </a:cubicBezTo>
                <a:lnTo>
                  <a:pt x="148" y="558"/>
                </a:lnTo>
                <a:lnTo>
                  <a:pt x="144" y="562"/>
                </a:lnTo>
                <a:lnTo>
                  <a:pt x="243" y="418"/>
                </a:lnTo>
                <a:lnTo>
                  <a:pt x="242" y="419"/>
                </a:lnTo>
                <a:lnTo>
                  <a:pt x="273" y="353"/>
                </a:lnTo>
                <a:cubicBezTo>
                  <a:pt x="274" y="352"/>
                  <a:pt x="274" y="351"/>
                  <a:pt x="275" y="351"/>
                </a:cubicBezTo>
                <a:lnTo>
                  <a:pt x="319" y="304"/>
                </a:lnTo>
                <a:lnTo>
                  <a:pt x="317" y="310"/>
                </a:lnTo>
                <a:lnTo>
                  <a:pt x="317" y="256"/>
                </a:lnTo>
                <a:cubicBezTo>
                  <a:pt x="317" y="254"/>
                  <a:pt x="318" y="252"/>
                  <a:pt x="319" y="251"/>
                </a:cubicBezTo>
                <a:lnTo>
                  <a:pt x="352" y="207"/>
                </a:lnTo>
                <a:lnTo>
                  <a:pt x="351" y="212"/>
                </a:lnTo>
                <a:lnTo>
                  <a:pt x="353" y="175"/>
                </a:lnTo>
                <a:cubicBezTo>
                  <a:pt x="353" y="174"/>
                  <a:pt x="354" y="173"/>
                  <a:pt x="355" y="172"/>
                </a:cubicBezTo>
                <a:lnTo>
                  <a:pt x="388" y="122"/>
                </a:lnTo>
                <a:lnTo>
                  <a:pt x="386" y="127"/>
                </a:lnTo>
                <a:lnTo>
                  <a:pt x="386" y="62"/>
                </a:lnTo>
                <a:cubicBezTo>
                  <a:pt x="386" y="61"/>
                  <a:pt x="386" y="61"/>
                  <a:pt x="387" y="60"/>
                </a:cubicBezTo>
                <a:lnTo>
                  <a:pt x="400" y="6"/>
                </a:lnTo>
                <a:cubicBezTo>
                  <a:pt x="401" y="4"/>
                  <a:pt x="402" y="3"/>
                  <a:pt x="404" y="2"/>
                </a:cubicBezTo>
                <a:cubicBezTo>
                  <a:pt x="406" y="0"/>
                  <a:pt x="408" y="0"/>
                  <a:pt x="410" y="1"/>
                </a:cubicBezTo>
                <a:lnTo>
                  <a:pt x="447" y="11"/>
                </a:lnTo>
                <a:lnTo>
                  <a:pt x="492" y="25"/>
                </a:lnTo>
                <a:lnTo>
                  <a:pt x="518" y="37"/>
                </a:lnTo>
                <a:lnTo>
                  <a:pt x="512" y="37"/>
                </a:lnTo>
                <a:lnTo>
                  <a:pt x="528" y="32"/>
                </a:lnTo>
                <a:cubicBezTo>
                  <a:pt x="532" y="31"/>
                  <a:pt x="536" y="33"/>
                  <a:pt x="537" y="37"/>
                </a:cubicBezTo>
                <a:lnTo>
                  <a:pt x="543" y="52"/>
                </a:lnTo>
                <a:cubicBezTo>
                  <a:pt x="543" y="52"/>
                  <a:pt x="543" y="52"/>
                  <a:pt x="543" y="53"/>
                </a:cubicBezTo>
                <a:lnTo>
                  <a:pt x="552" y="89"/>
                </a:lnTo>
                <a:lnTo>
                  <a:pt x="544" y="83"/>
                </a:lnTo>
                <a:lnTo>
                  <a:pt x="559" y="83"/>
                </a:lnTo>
                <a:lnTo>
                  <a:pt x="553" y="86"/>
                </a:lnTo>
                <a:lnTo>
                  <a:pt x="571" y="63"/>
                </a:lnTo>
                <a:cubicBezTo>
                  <a:pt x="573" y="61"/>
                  <a:pt x="576" y="60"/>
                  <a:pt x="579" y="61"/>
                </a:cubicBezTo>
                <a:lnTo>
                  <a:pt x="637" y="79"/>
                </a:lnTo>
                <a:cubicBezTo>
                  <a:pt x="638" y="79"/>
                  <a:pt x="640" y="80"/>
                  <a:pt x="641" y="81"/>
                </a:cubicBezTo>
                <a:lnTo>
                  <a:pt x="684" y="129"/>
                </a:lnTo>
                <a:cubicBezTo>
                  <a:pt x="686" y="130"/>
                  <a:pt x="687" y="133"/>
                  <a:pt x="686" y="135"/>
                </a:cubicBezTo>
                <a:lnTo>
                  <a:pt x="683" y="164"/>
                </a:lnTo>
                <a:cubicBezTo>
                  <a:pt x="683" y="165"/>
                  <a:pt x="683" y="167"/>
                  <a:pt x="682" y="168"/>
                </a:cubicBezTo>
                <a:lnTo>
                  <a:pt x="659" y="196"/>
                </a:lnTo>
                <a:lnTo>
                  <a:pt x="652" y="183"/>
                </a:lnTo>
                <a:lnTo>
                  <a:pt x="685" y="180"/>
                </a:lnTo>
                <a:cubicBezTo>
                  <a:pt x="688" y="180"/>
                  <a:pt x="690" y="181"/>
                  <a:pt x="692" y="183"/>
                </a:cubicBezTo>
                <a:lnTo>
                  <a:pt x="703" y="197"/>
                </a:lnTo>
                <a:cubicBezTo>
                  <a:pt x="705" y="199"/>
                  <a:pt x="705" y="203"/>
                  <a:pt x="703" y="206"/>
                </a:cubicBezTo>
                <a:lnTo>
                  <a:pt x="675" y="247"/>
                </a:lnTo>
                <a:lnTo>
                  <a:pt x="676" y="245"/>
                </a:lnTo>
                <a:lnTo>
                  <a:pt x="660" y="294"/>
                </a:lnTo>
                <a:lnTo>
                  <a:pt x="656" y="285"/>
                </a:lnTo>
                <a:lnTo>
                  <a:pt x="675" y="296"/>
                </a:lnTo>
                <a:cubicBezTo>
                  <a:pt x="676" y="297"/>
                  <a:pt x="678" y="298"/>
                  <a:pt x="678" y="300"/>
                </a:cubicBezTo>
                <a:lnTo>
                  <a:pt x="683" y="311"/>
                </a:lnTo>
                <a:cubicBezTo>
                  <a:pt x="684" y="313"/>
                  <a:pt x="684" y="316"/>
                  <a:pt x="683" y="318"/>
                </a:cubicBezTo>
                <a:lnTo>
                  <a:pt x="667" y="349"/>
                </a:lnTo>
                <a:lnTo>
                  <a:pt x="664" y="339"/>
                </a:lnTo>
                <a:lnTo>
                  <a:pt x="675" y="346"/>
                </a:lnTo>
                <a:lnTo>
                  <a:pt x="665" y="348"/>
                </a:lnTo>
                <a:lnTo>
                  <a:pt x="720" y="290"/>
                </a:lnTo>
                <a:cubicBezTo>
                  <a:pt x="721" y="289"/>
                  <a:pt x="722" y="289"/>
                  <a:pt x="724" y="288"/>
                </a:cubicBezTo>
                <a:lnTo>
                  <a:pt x="757" y="281"/>
                </a:lnTo>
                <a:lnTo>
                  <a:pt x="754" y="283"/>
                </a:lnTo>
                <a:lnTo>
                  <a:pt x="790" y="250"/>
                </a:lnTo>
                <a:cubicBezTo>
                  <a:pt x="791" y="249"/>
                  <a:pt x="792" y="248"/>
                  <a:pt x="794" y="248"/>
                </a:cubicBezTo>
                <a:lnTo>
                  <a:pt x="859" y="237"/>
                </a:lnTo>
                <a:lnTo>
                  <a:pt x="854" y="241"/>
                </a:lnTo>
                <a:lnTo>
                  <a:pt x="872" y="215"/>
                </a:lnTo>
                <a:cubicBezTo>
                  <a:pt x="874" y="212"/>
                  <a:pt x="878" y="211"/>
                  <a:pt x="882" y="212"/>
                </a:cubicBezTo>
                <a:lnTo>
                  <a:pt x="1043" y="274"/>
                </a:lnTo>
                <a:lnTo>
                  <a:pt x="1101" y="303"/>
                </a:lnTo>
                <a:lnTo>
                  <a:pt x="1095" y="302"/>
                </a:lnTo>
                <a:lnTo>
                  <a:pt x="1135" y="291"/>
                </a:lnTo>
                <a:cubicBezTo>
                  <a:pt x="1138" y="290"/>
                  <a:pt x="1142" y="292"/>
                  <a:pt x="1144" y="295"/>
                </a:cubicBezTo>
                <a:lnTo>
                  <a:pt x="1152" y="311"/>
                </a:lnTo>
                <a:cubicBezTo>
                  <a:pt x="1153" y="313"/>
                  <a:pt x="1153" y="316"/>
                  <a:pt x="1152" y="318"/>
                </a:cubicBezTo>
                <a:lnTo>
                  <a:pt x="1125" y="368"/>
                </a:lnTo>
                <a:cubicBezTo>
                  <a:pt x="1125" y="369"/>
                  <a:pt x="1124" y="370"/>
                  <a:pt x="1123" y="370"/>
                </a:cubicBezTo>
                <a:lnTo>
                  <a:pt x="1058" y="414"/>
                </a:lnTo>
                <a:cubicBezTo>
                  <a:pt x="1057" y="415"/>
                  <a:pt x="1056" y="415"/>
                  <a:pt x="1054" y="415"/>
                </a:cubicBezTo>
                <a:lnTo>
                  <a:pt x="1022" y="418"/>
                </a:lnTo>
                <a:lnTo>
                  <a:pt x="1028" y="414"/>
                </a:lnTo>
                <a:lnTo>
                  <a:pt x="974" y="503"/>
                </a:lnTo>
                <a:lnTo>
                  <a:pt x="952" y="554"/>
                </a:lnTo>
                <a:lnTo>
                  <a:pt x="950" y="545"/>
                </a:lnTo>
                <a:lnTo>
                  <a:pt x="979" y="574"/>
                </a:lnTo>
                <a:cubicBezTo>
                  <a:pt x="981" y="576"/>
                  <a:pt x="982" y="579"/>
                  <a:pt x="981" y="582"/>
                </a:cubicBezTo>
                <a:lnTo>
                  <a:pt x="967" y="629"/>
                </a:lnTo>
                <a:lnTo>
                  <a:pt x="967" y="623"/>
                </a:lnTo>
                <a:lnTo>
                  <a:pt x="992" y="685"/>
                </a:lnTo>
                <a:cubicBezTo>
                  <a:pt x="993" y="686"/>
                  <a:pt x="993" y="688"/>
                  <a:pt x="993" y="690"/>
                </a:cubicBezTo>
                <a:lnTo>
                  <a:pt x="986" y="722"/>
                </a:lnTo>
                <a:cubicBezTo>
                  <a:pt x="985" y="724"/>
                  <a:pt x="985" y="725"/>
                  <a:pt x="984" y="726"/>
                </a:cubicBezTo>
                <a:lnTo>
                  <a:pt x="932" y="783"/>
                </a:lnTo>
                <a:lnTo>
                  <a:pt x="934" y="777"/>
                </a:lnTo>
                <a:lnTo>
                  <a:pt x="938" y="839"/>
                </a:lnTo>
                <a:lnTo>
                  <a:pt x="937" y="834"/>
                </a:lnTo>
                <a:lnTo>
                  <a:pt x="968" y="873"/>
                </a:lnTo>
                <a:cubicBezTo>
                  <a:pt x="970" y="875"/>
                  <a:pt x="970" y="877"/>
                  <a:pt x="970" y="880"/>
                </a:cubicBezTo>
                <a:lnTo>
                  <a:pt x="957" y="956"/>
                </a:lnTo>
                <a:cubicBezTo>
                  <a:pt x="956" y="959"/>
                  <a:pt x="954" y="961"/>
                  <a:pt x="951" y="962"/>
                </a:cubicBezTo>
                <a:lnTo>
                  <a:pt x="871" y="988"/>
                </a:lnTo>
                <a:cubicBezTo>
                  <a:pt x="869" y="989"/>
                  <a:pt x="866" y="988"/>
                  <a:pt x="864" y="987"/>
                </a:cubicBezTo>
                <a:lnTo>
                  <a:pt x="809" y="954"/>
                </a:lnTo>
                <a:lnTo>
                  <a:pt x="816" y="955"/>
                </a:lnTo>
                <a:lnTo>
                  <a:pt x="751" y="976"/>
                </a:lnTo>
                <a:lnTo>
                  <a:pt x="754" y="974"/>
                </a:lnTo>
                <a:lnTo>
                  <a:pt x="662" y="1051"/>
                </a:lnTo>
                <a:cubicBezTo>
                  <a:pt x="661" y="1052"/>
                  <a:pt x="661" y="1052"/>
                  <a:pt x="660" y="1052"/>
                </a:cubicBezTo>
                <a:lnTo>
                  <a:pt x="525" y="1102"/>
                </a:lnTo>
                <a:lnTo>
                  <a:pt x="530" y="1097"/>
                </a:lnTo>
                <a:lnTo>
                  <a:pt x="486" y="1203"/>
                </a:lnTo>
                <a:lnTo>
                  <a:pt x="428" y="1339"/>
                </a:lnTo>
                <a:lnTo>
                  <a:pt x="428" y="1334"/>
                </a:lnTo>
                <a:lnTo>
                  <a:pt x="449" y="1421"/>
                </a:lnTo>
                <a:cubicBezTo>
                  <a:pt x="450" y="1422"/>
                  <a:pt x="450" y="1423"/>
                  <a:pt x="450" y="1425"/>
                </a:cubicBezTo>
                <a:lnTo>
                  <a:pt x="424" y="1546"/>
                </a:lnTo>
                <a:cubicBezTo>
                  <a:pt x="423" y="1548"/>
                  <a:pt x="422" y="1550"/>
                  <a:pt x="420" y="1551"/>
                </a:cubicBezTo>
                <a:cubicBezTo>
                  <a:pt x="418" y="1552"/>
                  <a:pt x="416" y="1553"/>
                  <a:pt x="414" y="1552"/>
                </a:cubicBezTo>
                <a:lnTo>
                  <a:pt x="338" y="1531"/>
                </a:lnTo>
                <a:cubicBezTo>
                  <a:pt x="336" y="1530"/>
                  <a:pt x="334" y="1529"/>
                  <a:pt x="333" y="1526"/>
                </a:cubicBezTo>
                <a:lnTo>
                  <a:pt x="296" y="1447"/>
                </a:lnTo>
                <a:cubicBezTo>
                  <a:pt x="295" y="1444"/>
                  <a:pt x="295" y="1442"/>
                  <a:pt x="297" y="1439"/>
                </a:cubicBezTo>
                <a:lnTo>
                  <a:pt x="307" y="1422"/>
                </a:lnTo>
                <a:lnTo>
                  <a:pt x="308" y="1432"/>
                </a:lnTo>
                <a:lnTo>
                  <a:pt x="269" y="1392"/>
                </a:lnTo>
                <a:cubicBezTo>
                  <a:pt x="269" y="1392"/>
                  <a:pt x="268" y="1392"/>
                  <a:pt x="268" y="1391"/>
                </a:cubicBezTo>
                <a:lnTo>
                  <a:pt x="227" y="1330"/>
                </a:lnTo>
                <a:cubicBezTo>
                  <a:pt x="225" y="1327"/>
                  <a:pt x="225" y="1324"/>
                  <a:pt x="226" y="1322"/>
                </a:cubicBezTo>
                <a:lnTo>
                  <a:pt x="267" y="1232"/>
                </a:lnTo>
                <a:cubicBezTo>
                  <a:pt x="268" y="1230"/>
                  <a:pt x="269" y="1229"/>
                  <a:pt x="271" y="1228"/>
                </a:cubicBezTo>
                <a:lnTo>
                  <a:pt x="326" y="1202"/>
                </a:lnTo>
                <a:lnTo>
                  <a:pt x="322" y="1210"/>
                </a:lnTo>
                <a:lnTo>
                  <a:pt x="322" y="1161"/>
                </a:lnTo>
                <a:lnTo>
                  <a:pt x="326" y="1167"/>
                </a:lnTo>
                <a:lnTo>
                  <a:pt x="295" y="1149"/>
                </a:lnTo>
                <a:lnTo>
                  <a:pt x="301" y="1150"/>
                </a:lnTo>
                <a:lnTo>
                  <a:pt x="243" y="1164"/>
                </a:lnTo>
                <a:cubicBezTo>
                  <a:pt x="240" y="1164"/>
                  <a:pt x="237" y="1163"/>
                  <a:pt x="235" y="1161"/>
                </a:cubicBezTo>
                <a:lnTo>
                  <a:pt x="162" y="1071"/>
                </a:lnTo>
                <a:cubicBezTo>
                  <a:pt x="162" y="1070"/>
                  <a:pt x="161" y="1069"/>
                  <a:pt x="161" y="1068"/>
                </a:cubicBezTo>
                <a:lnTo>
                  <a:pt x="153" y="1032"/>
                </a:lnTo>
                <a:lnTo>
                  <a:pt x="157" y="1037"/>
                </a:lnTo>
                <a:lnTo>
                  <a:pt x="121" y="1016"/>
                </a:lnTo>
                <a:cubicBezTo>
                  <a:pt x="119" y="1015"/>
                  <a:pt x="117" y="1013"/>
                  <a:pt x="117" y="1010"/>
                </a:cubicBezTo>
                <a:cubicBezTo>
                  <a:pt x="116" y="1008"/>
                  <a:pt x="117" y="1005"/>
                  <a:pt x="119" y="1003"/>
                </a:cubicBezTo>
                <a:lnTo>
                  <a:pt x="144" y="977"/>
                </a:lnTo>
                <a:lnTo>
                  <a:pt x="143" y="980"/>
                </a:lnTo>
                <a:lnTo>
                  <a:pt x="168" y="912"/>
                </a:lnTo>
                <a:lnTo>
                  <a:pt x="168" y="915"/>
                </a:lnTo>
                <a:lnTo>
                  <a:pt x="161" y="750"/>
                </a:lnTo>
                <a:lnTo>
                  <a:pt x="163" y="755"/>
                </a:lnTo>
                <a:lnTo>
                  <a:pt x="101" y="694"/>
                </a:lnTo>
                <a:lnTo>
                  <a:pt x="112" y="682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5" name="Freeform 55">
            <a:extLst>
              <a:ext uri="{FF2B5EF4-FFF2-40B4-BE49-F238E27FC236}">
                <a16:creationId xmlns:a16="http://schemas.microsoft.com/office/drawing/2014/main" id="{F95724EB-A751-FD71-C002-5D0712FB1CB3}"/>
              </a:ext>
            </a:extLst>
          </xdr:cNvPr>
          <xdr:cNvSpPr>
            <a:spLocks/>
          </xdr:cNvSpPr>
        </xdr:nvSpPr>
        <xdr:spPr bwMode="auto">
          <a:xfrm>
            <a:off x="3756395" y="1662113"/>
            <a:ext cx="1403350" cy="1238250"/>
          </a:xfrm>
          <a:custGeom>
            <a:avLst/>
            <a:gdLst/>
            <a:ahLst/>
            <a:cxnLst>
              <a:cxn ang="0">
                <a:pos x="0" y="89"/>
              </a:cxn>
              <a:cxn ang="0">
                <a:pos x="37" y="68"/>
              </a:cxn>
              <a:cxn ang="0">
                <a:pos x="65" y="58"/>
              </a:cxn>
              <a:cxn ang="0">
                <a:pos x="103" y="41"/>
              </a:cxn>
              <a:cxn ang="0">
                <a:pos x="140" y="40"/>
              </a:cxn>
              <a:cxn ang="0">
                <a:pos x="192" y="44"/>
              </a:cxn>
              <a:cxn ang="0">
                <a:pos x="177" y="24"/>
              </a:cxn>
              <a:cxn ang="0">
                <a:pos x="207" y="9"/>
              </a:cxn>
              <a:cxn ang="0">
                <a:pos x="267" y="14"/>
              </a:cxn>
              <a:cxn ang="0">
                <a:pos x="271" y="42"/>
              </a:cxn>
              <a:cxn ang="0">
                <a:pos x="311" y="61"/>
              </a:cxn>
              <a:cxn ang="0">
                <a:pos x="350" y="87"/>
              </a:cxn>
              <a:cxn ang="0">
                <a:pos x="368" y="124"/>
              </a:cxn>
              <a:cxn ang="0">
                <a:pos x="395" y="172"/>
              </a:cxn>
              <a:cxn ang="0">
                <a:pos x="417" y="220"/>
              </a:cxn>
              <a:cxn ang="0">
                <a:pos x="437" y="245"/>
              </a:cxn>
              <a:cxn ang="0">
                <a:pos x="421" y="264"/>
              </a:cxn>
              <a:cxn ang="0">
                <a:pos x="431" y="304"/>
              </a:cxn>
              <a:cxn ang="0">
                <a:pos x="480" y="242"/>
              </a:cxn>
              <a:cxn ang="0">
                <a:pos x="513" y="225"/>
              </a:cxn>
              <a:cxn ang="0">
                <a:pos x="522" y="258"/>
              </a:cxn>
              <a:cxn ang="0">
                <a:pos x="502" y="277"/>
              </a:cxn>
              <a:cxn ang="0">
                <a:pos x="515" y="292"/>
              </a:cxn>
              <a:cxn ang="0">
                <a:pos x="534" y="284"/>
              </a:cxn>
              <a:cxn ang="0">
                <a:pos x="565" y="277"/>
              </a:cxn>
              <a:cxn ang="0">
                <a:pos x="580" y="289"/>
              </a:cxn>
              <a:cxn ang="0">
                <a:pos x="605" y="285"/>
              </a:cxn>
              <a:cxn ang="0">
                <a:pos x="588" y="327"/>
              </a:cxn>
              <a:cxn ang="0">
                <a:pos x="596" y="330"/>
              </a:cxn>
              <a:cxn ang="0">
                <a:pos x="654" y="257"/>
              </a:cxn>
              <a:cxn ang="0">
                <a:pos x="668" y="255"/>
              </a:cxn>
              <a:cxn ang="0">
                <a:pos x="689" y="217"/>
              </a:cxn>
              <a:cxn ang="0">
                <a:pos x="732" y="209"/>
              </a:cxn>
              <a:cxn ang="0">
                <a:pos x="774" y="217"/>
              </a:cxn>
              <a:cxn ang="0">
                <a:pos x="805" y="227"/>
              </a:cxn>
              <a:cxn ang="0">
                <a:pos x="811" y="260"/>
              </a:cxn>
              <a:cxn ang="0">
                <a:pos x="799" y="302"/>
              </a:cxn>
              <a:cxn ang="0">
                <a:pos x="786" y="332"/>
              </a:cxn>
              <a:cxn ang="0">
                <a:pos x="770" y="369"/>
              </a:cxn>
              <a:cxn ang="0">
                <a:pos x="722" y="447"/>
              </a:cxn>
              <a:cxn ang="0">
                <a:pos x="670" y="482"/>
              </a:cxn>
              <a:cxn ang="0">
                <a:pos x="672" y="501"/>
              </a:cxn>
              <a:cxn ang="0">
                <a:pos x="671" y="551"/>
              </a:cxn>
              <a:cxn ang="0">
                <a:pos x="620" y="596"/>
              </a:cxn>
              <a:cxn ang="0">
                <a:pos x="611" y="634"/>
              </a:cxn>
              <a:cxn ang="0">
                <a:pos x="605" y="696"/>
              </a:cxn>
              <a:cxn ang="0">
                <a:pos x="549" y="780"/>
              </a:cxn>
              <a:cxn ang="0">
                <a:pos x="139" y="749"/>
              </a:cxn>
              <a:cxn ang="0">
                <a:pos x="120" y="735"/>
              </a:cxn>
              <a:cxn ang="0">
                <a:pos x="89" y="677"/>
              </a:cxn>
              <a:cxn ang="0">
                <a:pos x="42" y="592"/>
              </a:cxn>
              <a:cxn ang="0">
                <a:pos x="160" y="302"/>
              </a:cxn>
              <a:cxn ang="0">
                <a:pos x="112" y="268"/>
              </a:cxn>
              <a:cxn ang="0">
                <a:pos x="55" y="262"/>
              </a:cxn>
              <a:cxn ang="0">
                <a:pos x="7" y="143"/>
              </a:cxn>
            </a:cxnLst>
            <a:rect l="0" t="0" r="r" b="b"/>
            <a:pathLst>
              <a:path w="816" h="780">
                <a:moveTo>
                  <a:pt x="7" y="143"/>
                </a:moveTo>
                <a:lnTo>
                  <a:pt x="0" y="89"/>
                </a:lnTo>
                <a:lnTo>
                  <a:pt x="15" y="87"/>
                </a:lnTo>
                <a:lnTo>
                  <a:pt x="37" y="68"/>
                </a:lnTo>
                <a:lnTo>
                  <a:pt x="49" y="69"/>
                </a:lnTo>
                <a:lnTo>
                  <a:pt x="65" y="58"/>
                </a:lnTo>
                <a:lnTo>
                  <a:pt x="82" y="58"/>
                </a:lnTo>
                <a:lnTo>
                  <a:pt x="103" y="41"/>
                </a:lnTo>
                <a:lnTo>
                  <a:pt x="130" y="47"/>
                </a:lnTo>
                <a:lnTo>
                  <a:pt x="140" y="40"/>
                </a:lnTo>
                <a:lnTo>
                  <a:pt x="177" y="48"/>
                </a:lnTo>
                <a:lnTo>
                  <a:pt x="192" y="44"/>
                </a:lnTo>
                <a:lnTo>
                  <a:pt x="190" y="37"/>
                </a:lnTo>
                <a:lnTo>
                  <a:pt x="177" y="24"/>
                </a:lnTo>
                <a:lnTo>
                  <a:pt x="190" y="9"/>
                </a:lnTo>
                <a:lnTo>
                  <a:pt x="207" y="9"/>
                </a:lnTo>
                <a:lnTo>
                  <a:pt x="249" y="0"/>
                </a:lnTo>
                <a:lnTo>
                  <a:pt x="267" y="14"/>
                </a:lnTo>
                <a:lnTo>
                  <a:pt x="267" y="31"/>
                </a:lnTo>
                <a:lnTo>
                  <a:pt x="271" y="42"/>
                </a:lnTo>
                <a:lnTo>
                  <a:pt x="288" y="45"/>
                </a:lnTo>
                <a:lnTo>
                  <a:pt x="311" y="61"/>
                </a:lnTo>
                <a:lnTo>
                  <a:pt x="343" y="71"/>
                </a:lnTo>
                <a:lnTo>
                  <a:pt x="350" y="87"/>
                </a:lnTo>
                <a:lnTo>
                  <a:pt x="370" y="111"/>
                </a:lnTo>
                <a:lnTo>
                  <a:pt x="368" y="124"/>
                </a:lnTo>
                <a:lnTo>
                  <a:pt x="379" y="164"/>
                </a:lnTo>
                <a:lnTo>
                  <a:pt x="395" y="172"/>
                </a:lnTo>
                <a:lnTo>
                  <a:pt x="401" y="182"/>
                </a:lnTo>
                <a:lnTo>
                  <a:pt x="417" y="220"/>
                </a:lnTo>
                <a:lnTo>
                  <a:pt x="450" y="231"/>
                </a:lnTo>
                <a:lnTo>
                  <a:pt x="437" y="245"/>
                </a:lnTo>
                <a:lnTo>
                  <a:pt x="394" y="260"/>
                </a:lnTo>
                <a:lnTo>
                  <a:pt x="421" y="264"/>
                </a:lnTo>
                <a:lnTo>
                  <a:pt x="421" y="291"/>
                </a:lnTo>
                <a:lnTo>
                  <a:pt x="431" y="304"/>
                </a:lnTo>
                <a:lnTo>
                  <a:pt x="429" y="269"/>
                </a:lnTo>
                <a:lnTo>
                  <a:pt x="480" y="242"/>
                </a:lnTo>
                <a:lnTo>
                  <a:pt x="504" y="224"/>
                </a:lnTo>
                <a:lnTo>
                  <a:pt x="513" y="225"/>
                </a:lnTo>
                <a:lnTo>
                  <a:pt x="515" y="245"/>
                </a:lnTo>
                <a:lnTo>
                  <a:pt x="522" y="258"/>
                </a:lnTo>
                <a:lnTo>
                  <a:pt x="518" y="275"/>
                </a:lnTo>
                <a:lnTo>
                  <a:pt x="502" y="277"/>
                </a:lnTo>
                <a:lnTo>
                  <a:pt x="507" y="289"/>
                </a:lnTo>
                <a:lnTo>
                  <a:pt x="515" y="292"/>
                </a:lnTo>
                <a:lnTo>
                  <a:pt x="528" y="280"/>
                </a:lnTo>
                <a:lnTo>
                  <a:pt x="534" y="284"/>
                </a:lnTo>
                <a:lnTo>
                  <a:pt x="548" y="284"/>
                </a:lnTo>
                <a:lnTo>
                  <a:pt x="565" y="277"/>
                </a:lnTo>
                <a:lnTo>
                  <a:pt x="575" y="284"/>
                </a:lnTo>
                <a:lnTo>
                  <a:pt x="580" y="289"/>
                </a:lnTo>
                <a:lnTo>
                  <a:pt x="600" y="280"/>
                </a:lnTo>
                <a:lnTo>
                  <a:pt x="605" y="285"/>
                </a:lnTo>
                <a:lnTo>
                  <a:pt x="602" y="301"/>
                </a:lnTo>
                <a:lnTo>
                  <a:pt x="588" y="327"/>
                </a:lnTo>
                <a:lnTo>
                  <a:pt x="589" y="337"/>
                </a:lnTo>
                <a:lnTo>
                  <a:pt x="596" y="330"/>
                </a:lnTo>
                <a:lnTo>
                  <a:pt x="619" y="285"/>
                </a:lnTo>
                <a:lnTo>
                  <a:pt x="654" y="257"/>
                </a:lnTo>
                <a:lnTo>
                  <a:pt x="666" y="260"/>
                </a:lnTo>
                <a:lnTo>
                  <a:pt x="668" y="255"/>
                </a:lnTo>
                <a:lnTo>
                  <a:pt x="667" y="248"/>
                </a:lnTo>
                <a:lnTo>
                  <a:pt x="689" y="217"/>
                </a:lnTo>
                <a:lnTo>
                  <a:pt x="719" y="204"/>
                </a:lnTo>
                <a:lnTo>
                  <a:pt x="732" y="209"/>
                </a:lnTo>
                <a:lnTo>
                  <a:pt x="743" y="205"/>
                </a:lnTo>
                <a:lnTo>
                  <a:pt x="774" y="217"/>
                </a:lnTo>
                <a:lnTo>
                  <a:pt x="787" y="229"/>
                </a:lnTo>
                <a:lnTo>
                  <a:pt x="805" y="227"/>
                </a:lnTo>
                <a:lnTo>
                  <a:pt x="816" y="240"/>
                </a:lnTo>
                <a:lnTo>
                  <a:pt x="811" y="260"/>
                </a:lnTo>
                <a:lnTo>
                  <a:pt x="811" y="284"/>
                </a:lnTo>
                <a:lnTo>
                  <a:pt x="799" y="302"/>
                </a:lnTo>
                <a:lnTo>
                  <a:pt x="798" y="316"/>
                </a:lnTo>
                <a:lnTo>
                  <a:pt x="786" y="332"/>
                </a:lnTo>
                <a:lnTo>
                  <a:pt x="786" y="352"/>
                </a:lnTo>
                <a:lnTo>
                  <a:pt x="770" y="369"/>
                </a:lnTo>
                <a:lnTo>
                  <a:pt x="758" y="393"/>
                </a:lnTo>
                <a:lnTo>
                  <a:pt x="722" y="447"/>
                </a:lnTo>
                <a:lnTo>
                  <a:pt x="701" y="452"/>
                </a:lnTo>
                <a:lnTo>
                  <a:pt x="670" y="482"/>
                </a:lnTo>
                <a:lnTo>
                  <a:pt x="654" y="498"/>
                </a:lnTo>
                <a:lnTo>
                  <a:pt x="672" y="501"/>
                </a:lnTo>
                <a:lnTo>
                  <a:pt x="683" y="509"/>
                </a:lnTo>
                <a:lnTo>
                  <a:pt x="671" y="551"/>
                </a:lnTo>
                <a:lnTo>
                  <a:pt x="643" y="583"/>
                </a:lnTo>
                <a:lnTo>
                  <a:pt x="620" y="596"/>
                </a:lnTo>
                <a:lnTo>
                  <a:pt x="620" y="605"/>
                </a:lnTo>
                <a:lnTo>
                  <a:pt x="611" y="634"/>
                </a:lnTo>
                <a:lnTo>
                  <a:pt x="617" y="651"/>
                </a:lnTo>
                <a:lnTo>
                  <a:pt x="605" y="696"/>
                </a:lnTo>
                <a:lnTo>
                  <a:pt x="578" y="731"/>
                </a:lnTo>
                <a:lnTo>
                  <a:pt x="549" y="780"/>
                </a:lnTo>
                <a:lnTo>
                  <a:pt x="145" y="756"/>
                </a:lnTo>
                <a:lnTo>
                  <a:pt x="139" y="749"/>
                </a:lnTo>
                <a:lnTo>
                  <a:pt x="126" y="744"/>
                </a:lnTo>
                <a:lnTo>
                  <a:pt x="120" y="735"/>
                </a:lnTo>
                <a:lnTo>
                  <a:pt x="90" y="708"/>
                </a:lnTo>
                <a:lnTo>
                  <a:pt x="89" y="677"/>
                </a:lnTo>
                <a:lnTo>
                  <a:pt x="60" y="624"/>
                </a:lnTo>
                <a:lnTo>
                  <a:pt x="42" y="592"/>
                </a:lnTo>
                <a:lnTo>
                  <a:pt x="89" y="480"/>
                </a:lnTo>
                <a:lnTo>
                  <a:pt x="160" y="302"/>
                </a:lnTo>
                <a:lnTo>
                  <a:pt x="144" y="289"/>
                </a:lnTo>
                <a:lnTo>
                  <a:pt x="112" y="268"/>
                </a:lnTo>
                <a:lnTo>
                  <a:pt x="97" y="268"/>
                </a:lnTo>
                <a:lnTo>
                  <a:pt x="55" y="262"/>
                </a:lnTo>
                <a:lnTo>
                  <a:pt x="13" y="198"/>
                </a:lnTo>
                <a:lnTo>
                  <a:pt x="7" y="143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6" name="Freeform 56">
            <a:extLst>
              <a:ext uri="{FF2B5EF4-FFF2-40B4-BE49-F238E27FC236}">
                <a16:creationId xmlns:a16="http://schemas.microsoft.com/office/drawing/2014/main" id="{0A9DE6E0-C76B-F5F8-E8AC-703758138433}"/>
              </a:ext>
            </a:extLst>
          </xdr:cNvPr>
          <xdr:cNvSpPr>
            <a:spLocks/>
          </xdr:cNvSpPr>
        </xdr:nvSpPr>
        <xdr:spPr bwMode="auto">
          <a:xfrm>
            <a:off x="3751235" y="1657350"/>
            <a:ext cx="1415388" cy="1249363"/>
          </a:xfrm>
          <a:custGeom>
            <a:avLst/>
            <a:gdLst/>
            <a:ahLst/>
            <a:cxnLst>
              <a:cxn ang="0">
                <a:pos x="107" y="184"/>
              </a:cxn>
              <a:cxn ang="0">
                <a:pos x="282" y="113"/>
              </a:cxn>
              <a:cxn ang="0">
                <a:pos x="485" y="130"/>
              </a:cxn>
              <a:cxn ang="0">
                <a:pos x="514" y="27"/>
              </a:cxn>
              <a:cxn ang="0">
                <a:pos x="737" y="47"/>
              </a:cxn>
              <a:cxn ang="0">
                <a:pos x="853" y="167"/>
              </a:cxn>
              <a:cxn ang="0">
                <a:pos x="1016" y="309"/>
              </a:cxn>
              <a:cxn ang="0">
                <a:pos x="1098" y="498"/>
              </a:cxn>
              <a:cxn ang="0">
                <a:pos x="1192" y="679"/>
              </a:cxn>
              <a:cxn ang="0">
                <a:pos x="1181" y="826"/>
              </a:cxn>
              <a:cxn ang="0">
                <a:pos x="1371" y="607"/>
              </a:cxn>
              <a:cxn ang="0">
                <a:pos x="1417" y="756"/>
              </a:cxn>
              <a:cxn ang="0">
                <a:pos x="1396" y="793"/>
              </a:cxn>
              <a:cxn ang="0">
                <a:pos x="1533" y="751"/>
              </a:cxn>
              <a:cxn ang="0">
                <a:pos x="1650" y="774"/>
              </a:cxn>
              <a:cxn ang="0">
                <a:pos x="1595" y="916"/>
              </a:cxn>
              <a:cxn ang="0">
                <a:pos x="1810" y="705"/>
              </a:cxn>
              <a:cxn ang="0">
                <a:pos x="1869" y="589"/>
              </a:cxn>
              <a:cxn ang="0">
                <a:pos x="2105" y="589"/>
              </a:cxn>
              <a:cxn ang="0">
                <a:pos x="2224" y="660"/>
              </a:cxn>
              <a:cxn ang="0">
                <a:pos x="2175" y="863"/>
              </a:cxn>
              <a:cxn ang="0">
                <a:pos x="2097" y="1011"/>
              </a:cxn>
              <a:cxn ang="0">
                <a:pos x="1825" y="1318"/>
              </a:cxn>
              <a:cxn ang="0">
                <a:pos x="1831" y="1501"/>
              </a:cxn>
              <a:cxn ang="0">
                <a:pos x="1693" y="1649"/>
              </a:cxn>
              <a:cxn ang="0">
                <a:pos x="1579" y="1991"/>
              </a:cxn>
              <a:cxn ang="0">
                <a:pos x="346" y="2030"/>
              </a:cxn>
              <a:cxn ang="0">
                <a:pos x="241" y="1846"/>
              </a:cxn>
              <a:cxn ang="0">
                <a:pos x="391" y="796"/>
              </a:cxn>
              <a:cxn ang="0">
                <a:pos x="33" y="546"/>
              </a:cxn>
              <a:cxn ang="0">
                <a:pos x="269" y="725"/>
              </a:cxn>
              <a:cxn ang="0">
                <a:pos x="128" y="1614"/>
              </a:cxn>
              <a:cxn ang="0">
                <a:pos x="336" y="1991"/>
              </a:cxn>
              <a:cxn ang="0">
                <a:pos x="401" y="2046"/>
              </a:cxn>
              <a:cxn ang="0">
                <a:pos x="1670" y="1773"/>
              </a:cxn>
              <a:cxn ang="0">
                <a:pos x="1742" y="1578"/>
              </a:cxn>
              <a:cxn ang="0">
                <a:pos x="1824" y="1373"/>
              </a:cxn>
              <a:cxn ang="0">
                <a:pos x="1958" y="1210"/>
              </a:cxn>
              <a:cxn ang="0">
                <a:pos x="2126" y="961"/>
              </a:cxn>
              <a:cxn ang="0">
                <a:pos x="2196" y="773"/>
              </a:cxn>
              <a:cxn ang="0">
                <a:pos x="2186" y="630"/>
              </a:cxn>
              <a:cxn ang="0">
                <a:pos x="1992" y="582"/>
              </a:cxn>
              <a:cxn ang="0">
                <a:pos x="1820" y="678"/>
              </a:cxn>
              <a:cxn ang="0">
                <a:pos x="1686" y="786"/>
              </a:cxn>
              <a:cxn ang="0">
                <a:pos x="1590" y="894"/>
              </a:cxn>
              <a:cxn ang="0">
                <a:pos x="1635" y="774"/>
              </a:cxn>
              <a:cxn ang="0">
                <a:pos x="1490" y="785"/>
              </a:cxn>
              <a:cxn ang="0">
                <a:pos x="1375" y="798"/>
              </a:cxn>
              <a:cxn ang="0">
                <a:pos x="1412" y="706"/>
              </a:cxn>
              <a:cxn ang="0">
                <a:pos x="1375" y="621"/>
              </a:cxn>
              <a:cxn ang="0">
                <a:pos x="1168" y="836"/>
              </a:cxn>
              <a:cxn ang="0">
                <a:pos x="1071" y="705"/>
              </a:cxn>
              <a:cxn ang="0">
                <a:pos x="1084" y="506"/>
              </a:cxn>
              <a:cxn ang="0">
                <a:pos x="1000" y="307"/>
              </a:cxn>
              <a:cxn ang="0">
                <a:pos x="844" y="180"/>
              </a:cxn>
              <a:cxn ang="0">
                <a:pos x="721" y="47"/>
              </a:cxn>
              <a:cxn ang="0">
                <a:pos x="526" y="38"/>
              </a:cxn>
              <a:cxn ang="0">
                <a:pos x="488" y="145"/>
              </a:cxn>
              <a:cxn ang="0">
                <a:pos x="293" y="126"/>
              </a:cxn>
              <a:cxn ang="0">
                <a:pos x="105" y="200"/>
              </a:cxn>
              <a:cxn ang="0">
                <a:pos x="17" y="397"/>
              </a:cxn>
            </a:cxnLst>
            <a:rect l="0" t="0" r="r" b="b"/>
            <a:pathLst>
              <a:path w="2225" h="2129">
                <a:moveTo>
                  <a:pt x="17" y="397"/>
                </a:moveTo>
                <a:lnTo>
                  <a:pt x="1" y="250"/>
                </a:lnTo>
                <a:cubicBezTo>
                  <a:pt x="0" y="246"/>
                  <a:pt x="3" y="242"/>
                  <a:pt x="7" y="241"/>
                </a:cubicBezTo>
                <a:lnTo>
                  <a:pt x="47" y="235"/>
                </a:lnTo>
                <a:lnTo>
                  <a:pt x="43" y="237"/>
                </a:lnTo>
                <a:lnTo>
                  <a:pt x="101" y="186"/>
                </a:lnTo>
                <a:cubicBezTo>
                  <a:pt x="102" y="185"/>
                  <a:pt x="105" y="184"/>
                  <a:pt x="107" y="184"/>
                </a:cubicBezTo>
                <a:lnTo>
                  <a:pt x="140" y="187"/>
                </a:lnTo>
                <a:lnTo>
                  <a:pt x="135" y="188"/>
                </a:lnTo>
                <a:lnTo>
                  <a:pt x="179" y="159"/>
                </a:lnTo>
                <a:cubicBezTo>
                  <a:pt x="180" y="159"/>
                  <a:pt x="182" y="158"/>
                  <a:pt x="183" y="158"/>
                </a:cubicBezTo>
                <a:lnTo>
                  <a:pt x="230" y="158"/>
                </a:lnTo>
                <a:lnTo>
                  <a:pt x="225" y="160"/>
                </a:lnTo>
                <a:lnTo>
                  <a:pt x="282" y="113"/>
                </a:lnTo>
                <a:cubicBezTo>
                  <a:pt x="284" y="112"/>
                  <a:pt x="287" y="111"/>
                  <a:pt x="289" y="112"/>
                </a:cubicBezTo>
                <a:lnTo>
                  <a:pt x="361" y="127"/>
                </a:lnTo>
                <a:lnTo>
                  <a:pt x="355" y="128"/>
                </a:lnTo>
                <a:lnTo>
                  <a:pt x="380" y="110"/>
                </a:lnTo>
                <a:cubicBezTo>
                  <a:pt x="382" y="109"/>
                  <a:pt x="385" y="109"/>
                  <a:pt x="387" y="109"/>
                </a:cubicBezTo>
                <a:lnTo>
                  <a:pt x="488" y="130"/>
                </a:lnTo>
                <a:lnTo>
                  <a:pt x="485" y="130"/>
                </a:lnTo>
                <a:lnTo>
                  <a:pt x="525" y="119"/>
                </a:lnTo>
                <a:lnTo>
                  <a:pt x="519" y="129"/>
                </a:lnTo>
                <a:lnTo>
                  <a:pt x="515" y="111"/>
                </a:lnTo>
                <a:lnTo>
                  <a:pt x="517" y="115"/>
                </a:lnTo>
                <a:lnTo>
                  <a:pt x="481" y="79"/>
                </a:lnTo>
                <a:cubicBezTo>
                  <a:pt x="478" y="76"/>
                  <a:pt x="478" y="71"/>
                  <a:pt x="480" y="68"/>
                </a:cubicBezTo>
                <a:lnTo>
                  <a:pt x="514" y="27"/>
                </a:lnTo>
                <a:cubicBezTo>
                  <a:pt x="515" y="26"/>
                  <a:pt x="517" y="25"/>
                  <a:pt x="520" y="25"/>
                </a:cubicBezTo>
                <a:lnTo>
                  <a:pt x="566" y="25"/>
                </a:lnTo>
                <a:lnTo>
                  <a:pt x="564" y="25"/>
                </a:lnTo>
                <a:lnTo>
                  <a:pt x="681" y="1"/>
                </a:lnTo>
                <a:cubicBezTo>
                  <a:pt x="683" y="0"/>
                  <a:pt x="686" y="1"/>
                  <a:pt x="688" y="2"/>
                </a:cubicBezTo>
                <a:lnTo>
                  <a:pt x="734" y="41"/>
                </a:lnTo>
                <a:cubicBezTo>
                  <a:pt x="736" y="43"/>
                  <a:pt x="737" y="45"/>
                  <a:pt x="737" y="47"/>
                </a:cubicBezTo>
                <a:lnTo>
                  <a:pt x="737" y="94"/>
                </a:lnTo>
                <a:lnTo>
                  <a:pt x="737" y="91"/>
                </a:lnTo>
                <a:lnTo>
                  <a:pt x="747" y="120"/>
                </a:lnTo>
                <a:lnTo>
                  <a:pt x="741" y="115"/>
                </a:lnTo>
                <a:lnTo>
                  <a:pt x="788" y="122"/>
                </a:lnTo>
                <a:cubicBezTo>
                  <a:pt x="789" y="123"/>
                  <a:pt x="790" y="123"/>
                  <a:pt x="791" y="124"/>
                </a:cubicBezTo>
                <a:lnTo>
                  <a:pt x="853" y="167"/>
                </a:lnTo>
                <a:lnTo>
                  <a:pt x="851" y="166"/>
                </a:lnTo>
                <a:lnTo>
                  <a:pt x="939" y="195"/>
                </a:lnTo>
                <a:cubicBezTo>
                  <a:pt x="941" y="196"/>
                  <a:pt x="943" y="197"/>
                  <a:pt x="944" y="199"/>
                </a:cubicBezTo>
                <a:lnTo>
                  <a:pt x="961" y="240"/>
                </a:lnTo>
                <a:lnTo>
                  <a:pt x="960" y="238"/>
                </a:lnTo>
                <a:lnTo>
                  <a:pt x="1014" y="303"/>
                </a:lnTo>
                <a:cubicBezTo>
                  <a:pt x="1016" y="304"/>
                  <a:pt x="1016" y="307"/>
                  <a:pt x="1016" y="309"/>
                </a:cubicBezTo>
                <a:lnTo>
                  <a:pt x="1012" y="345"/>
                </a:lnTo>
                <a:lnTo>
                  <a:pt x="1012" y="342"/>
                </a:lnTo>
                <a:lnTo>
                  <a:pt x="1042" y="450"/>
                </a:lnTo>
                <a:lnTo>
                  <a:pt x="1037" y="445"/>
                </a:lnTo>
                <a:lnTo>
                  <a:pt x="1080" y="466"/>
                </a:lnTo>
                <a:cubicBezTo>
                  <a:pt x="1081" y="467"/>
                  <a:pt x="1082" y="468"/>
                  <a:pt x="1083" y="469"/>
                </a:cubicBezTo>
                <a:lnTo>
                  <a:pt x="1098" y="498"/>
                </a:lnTo>
                <a:lnTo>
                  <a:pt x="1143" y="601"/>
                </a:lnTo>
                <a:lnTo>
                  <a:pt x="1138" y="596"/>
                </a:lnTo>
                <a:lnTo>
                  <a:pt x="1228" y="625"/>
                </a:lnTo>
                <a:cubicBezTo>
                  <a:pt x="1231" y="626"/>
                  <a:pt x="1233" y="628"/>
                  <a:pt x="1233" y="630"/>
                </a:cubicBezTo>
                <a:cubicBezTo>
                  <a:pt x="1234" y="633"/>
                  <a:pt x="1233" y="636"/>
                  <a:pt x="1231" y="638"/>
                </a:cubicBezTo>
                <a:lnTo>
                  <a:pt x="1195" y="677"/>
                </a:lnTo>
                <a:cubicBezTo>
                  <a:pt x="1194" y="678"/>
                  <a:pt x="1193" y="679"/>
                  <a:pt x="1192" y="679"/>
                </a:cubicBezTo>
                <a:lnTo>
                  <a:pt x="1076" y="720"/>
                </a:lnTo>
                <a:lnTo>
                  <a:pt x="1074" y="704"/>
                </a:lnTo>
                <a:lnTo>
                  <a:pt x="1147" y="715"/>
                </a:lnTo>
                <a:cubicBezTo>
                  <a:pt x="1151" y="715"/>
                  <a:pt x="1154" y="719"/>
                  <a:pt x="1154" y="723"/>
                </a:cubicBezTo>
                <a:lnTo>
                  <a:pt x="1154" y="795"/>
                </a:lnTo>
                <a:lnTo>
                  <a:pt x="1152" y="790"/>
                </a:lnTo>
                <a:lnTo>
                  <a:pt x="1181" y="826"/>
                </a:lnTo>
                <a:lnTo>
                  <a:pt x="1166" y="832"/>
                </a:lnTo>
                <a:lnTo>
                  <a:pt x="1159" y="737"/>
                </a:lnTo>
                <a:cubicBezTo>
                  <a:pt x="1158" y="734"/>
                  <a:pt x="1160" y="731"/>
                  <a:pt x="1163" y="729"/>
                </a:cubicBezTo>
                <a:lnTo>
                  <a:pt x="1302" y="657"/>
                </a:lnTo>
                <a:lnTo>
                  <a:pt x="1301" y="658"/>
                </a:lnTo>
                <a:lnTo>
                  <a:pt x="1365" y="609"/>
                </a:lnTo>
                <a:cubicBezTo>
                  <a:pt x="1367" y="607"/>
                  <a:pt x="1369" y="607"/>
                  <a:pt x="1371" y="607"/>
                </a:cubicBezTo>
                <a:lnTo>
                  <a:pt x="1397" y="610"/>
                </a:lnTo>
                <a:cubicBezTo>
                  <a:pt x="1400" y="610"/>
                  <a:pt x="1403" y="613"/>
                  <a:pt x="1404" y="617"/>
                </a:cubicBezTo>
                <a:lnTo>
                  <a:pt x="1410" y="671"/>
                </a:lnTo>
                <a:lnTo>
                  <a:pt x="1409" y="668"/>
                </a:lnTo>
                <a:lnTo>
                  <a:pt x="1427" y="704"/>
                </a:lnTo>
                <a:cubicBezTo>
                  <a:pt x="1428" y="706"/>
                  <a:pt x="1428" y="708"/>
                  <a:pt x="1428" y="709"/>
                </a:cubicBezTo>
                <a:lnTo>
                  <a:pt x="1417" y="756"/>
                </a:lnTo>
                <a:cubicBezTo>
                  <a:pt x="1417" y="759"/>
                  <a:pt x="1414" y="762"/>
                  <a:pt x="1410" y="762"/>
                </a:cubicBezTo>
                <a:lnTo>
                  <a:pt x="1366" y="767"/>
                </a:lnTo>
                <a:lnTo>
                  <a:pt x="1373" y="756"/>
                </a:lnTo>
                <a:lnTo>
                  <a:pt x="1385" y="787"/>
                </a:lnTo>
                <a:lnTo>
                  <a:pt x="1380" y="783"/>
                </a:lnTo>
                <a:lnTo>
                  <a:pt x="1405" y="791"/>
                </a:lnTo>
                <a:lnTo>
                  <a:pt x="1396" y="793"/>
                </a:lnTo>
                <a:lnTo>
                  <a:pt x="1430" y="760"/>
                </a:lnTo>
                <a:cubicBezTo>
                  <a:pt x="1432" y="758"/>
                  <a:pt x="1436" y="757"/>
                  <a:pt x="1440" y="759"/>
                </a:cubicBezTo>
                <a:lnTo>
                  <a:pt x="1457" y="770"/>
                </a:lnTo>
                <a:lnTo>
                  <a:pt x="1453" y="769"/>
                </a:lnTo>
                <a:lnTo>
                  <a:pt x="1490" y="769"/>
                </a:lnTo>
                <a:lnTo>
                  <a:pt x="1487" y="770"/>
                </a:lnTo>
                <a:lnTo>
                  <a:pt x="1533" y="751"/>
                </a:lnTo>
                <a:cubicBezTo>
                  <a:pt x="1536" y="750"/>
                  <a:pt x="1538" y="751"/>
                  <a:pt x="1541" y="752"/>
                </a:cubicBezTo>
                <a:lnTo>
                  <a:pt x="1567" y="771"/>
                </a:lnTo>
                <a:lnTo>
                  <a:pt x="1582" y="784"/>
                </a:lnTo>
                <a:lnTo>
                  <a:pt x="1574" y="783"/>
                </a:lnTo>
                <a:lnTo>
                  <a:pt x="1628" y="759"/>
                </a:lnTo>
                <a:cubicBezTo>
                  <a:pt x="1632" y="757"/>
                  <a:pt x="1635" y="758"/>
                  <a:pt x="1637" y="761"/>
                </a:cubicBezTo>
                <a:lnTo>
                  <a:pt x="1650" y="774"/>
                </a:lnTo>
                <a:cubicBezTo>
                  <a:pt x="1652" y="776"/>
                  <a:pt x="1653" y="779"/>
                  <a:pt x="1653" y="781"/>
                </a:cubicBezTo>
                <a:lnTo>
                  <a:pt x="1645" y="825"/>
                </a:lnTo>
                <a:cubicBezTo>
                  <a:pt x="1645" y="826"/>
                  <a:pt x="1645" y="827"/>
                  <a:pt x="1644" y="827"/>
                </a:cubicBezTo>
                <a:lnTo>
                  <a:pt x="1605" y="897"/>
                </a:lnTo>
                <a:lnTo>
                  <a:pt x="1606" y="892"/>
                </a:lnTo>
                <a:lnTo>
                  <a:pt x="1609" y="921"/>
                </a:lnTo>
                <a:lnTo>
                  <a:pt x="1595" y="916"/>
                </a:lnTo>
                <a:lnTo>
                  <a:pt x="1614" y="898"/>
                </a:lnTo>
                <a:lnTo>
                  <a:pt x="1612" y="900"/>
                </a:lnTo>
                <a:lnTo>
                  <a:pt x="1674" y="776"/>
                </a:lnTo>
                <a:cubicBezTo>
                  <a:pt x="1674" y="775"/>
                  <a:pt x="1675" y="774"/>
                  <a:pt x="1676" y="774"/>
                </a:cubicBezTo>
                <a:lnTo>
                  <a:pt x="1771" y="698"/>
                </a:lnTo>
                <a:cubicBezTo>
                  <a:pt x="1773" y="697"/>
                  <a:pt x="1775" y="696"/>
                  <a:pt x="1778" y="697"/>
                </a:cubicBezTo>
                <a:lnTo>
                  <a:pt x="1810" y="705"/>
                </a:lnTo>
                <a:lnTo>
                  <a:pt x="1801" y="708"/>
                </a:lnTo>
                <a:lnTo>
                  <a:pt x="1808" y="696"/>
                </a:lnTo>
                <a:lnTo>
                  <a:pt x="1807" y="701"/>
                </a:lnTo>
                <a:lnTo>
                  <a:pt x="1804" y="680"/>
                </a:lnTo>
                <a:cubicBezTo>
                  <a:pt x="1804" y="678"/>
                  <a:pt x="1805" y="676"/>
                  <a:pt x="1806" y="674"/>
                </a:cubicBezTo>
                <a:lnTo>
                  <a:pt x="1866" y="592"/>
                </a:lnTo>
                <a:cubicBezTo>
                  <a:pt x="1867" y="591"/>
                  <a:pt x="1868" y="590"/>
                  <a:pt x="1869" y="589"/>
                </a:cubicBezTo>
                <a:lnTo>
                  <a:pt x="1949" y="553"/>
                </a:lnTo>
                <a:cubicBezTo>
                  <a:pt x="1951" y="552"/>
                  <a:pt x="1953" y="552"/>
                  <a:pt x="1955" y="553"/>
                </a:cubicBezTo>
                <a:lnTo>
                  <a:pt x="1992" y="567"/>
                </a:lnTo>
                <a:lnTo>
                  <a:pt x="1986" y="567"/>
                </a:lnTo>
                <a:lnTo>
                  <a:pt x="2015" y="556"/>
                </a:lnTo>
                <a:cubicBezTo>
                  <a:pt x="2016" y="555"/>
                  <a:pt x="2019" y="555"/>
                  <a:pt x="2020" y="556"/>
                </a:cubicBezTo>
                <a:lnTo>
                  <a:pt x="2105" y="589"/>
                </a:lnTo>
                <a:cubicBezTo>
                  <a:pt x="2106" y="589"/>
                  <a:pt x="2107" y="590"/>
                  <a:pt x="2107" y="591"/>
                </a:cubicBezTo>
                <a:lnTo>
                  <a:pt x="2144" y="622"/>
                </a:lnTo>
                <a:lnTo>
                  <a:pt x="2137" y="620"/>
                </a:lnTo>
                <a:lnTo>
                  <a:pt x="2184" y="614"/>
                </a:lnTo>
                <a:cubicBezTo>
                  <a:pt x="2186" y="614"/>
                  <a:pt x="2189" y="615"/>
                  <a:pt x="2191" y="617"/>
                </a:cubicBezTo>
                <a:lnTo>
                  <a:pt x="2222" y="653"/>
                </a:lnTo>
                <a:cubicBezTo>
                  <a:pt x="2224" y="655"/>
                  <a:pt x="2225" y="658"/>
                  <a:pt x="2224" y="660"/>
                </a:cubicBezTo>
                <a:lnTo>
                  <a:pt x="2210" y="714"/>
                </a:lnTo>
                <a:lnTo>
                  <a:pt x="2211" y="712"/>
                </a:lnTo>
                <a:lnTo>
                  <a:pt x="2211" y="777"/>
                </a:lnTo>
                <a:cubicBezTo>
                  <a:pt x="2211" y="779"/>
                  <a:pt x="2210" y="780"/>
                  <a:pt x="2209" y="782"/>
                </a:cubicBezTo>
                <a:lnTo>
                  <a:pt x="2176" y="831"/>
                </a:lnTo>
                <a:lnTo>
                  <a:pt x="2178" y="827"/>
                </a:lnTo>
                <a:lnTo>
                  <a:pt x="2175" y="863"/>
                </a:lnTo>
                <a:cubicBezTo>
                  <a:pt x="2175" y="865"/>
                  <a:pt x="2174" y="866"/>
                  <a:pt x="2173" y="868"/>
                </a:cubicBezTo>
                <a:lnTo>
                  <a:pt x="2140" y="911"/>
                </a:lnTo>
                <a:lnTo>
                  <a:pt x="2142" y="906"/>
                </a:lnTo>
                <a:lnTo>
                  <a:pt x="2142" y="961"/>
                </a:lnTo>
                <a:cubicBezTo>
                  <a:pt x="2142" y="963"/>
                  <a:pt x="2141" y="965"/>
                  <a:pt x="2140" y="966"/>
                </a:cubicBezTo>
                <a:lnTo>
                  <a:pt x="2096" y="1013"/>
                </a:lnTo>
                <a:lnTo>
                  <a:pt x="2097" y="1011"/>
                </a:lnTo>
                <a:lnTo>
                  <a:pt x="2066" y="1077"/>
                </a:lnTo>
                <a:cubicBezTo>
                  <a:pt x="2065" y="1077"/>
                  <a:pt x="2065" y="1077"/>
                  <a:pt x="2065" y="1078"/>
                </a:cubicBezTo>
                <a:lnTo>
                  <a:pt x="1967" y="1222"/>
                </a:lnTo>
                <a:cubicBezTo>
                  <a:pt x="1966" y="1224"/>
                  <a:pt x="1964" y="1225"/>
                  <a:pt x="1962" y="1225"/>
                </a:cubicBezTo>
                <a:lnTo>
                  <a:pt x="1905" y="1239"/>
                </a:lnTo>
                <a:lnTo>
                  <a:pt x="1909" y="1237"/>
                </a:lnTo>
                <a:lnTo>
                  <a:pt x="1825" y="1318"/>
                </a:lnTo>
                <a:lnTo>
                  <a:pt x="1782" y="1360"/>
                </a:lnTo>
                <a:lnTo>
                  <a:pt x="1778" y="1347"/>
                </a:lnTo>
                <a:lnTo>
                  <a:pt x="1828" y="1357"/>
                </a:lnTo>
                <a:cubicBezTo>
                  <a:pt x="1829" y="1357"/>
                  <a:pt x="1830" y="1358"/>
                  <a:pt x="1831" y="1359"/>
                </a:cubicBezTo>
                <a:lnTo>
                  <a:pt x="1860" y="1380"/>
                </a:lnTo>
                <a:cubicBezTo>
                  <a:pt x="1862" y="1382"/>
                  <a:pt x="1863" y="1385"/>
                  <a:pt x="1862" y="1389"/>
                </a:cubicBezTo>
                <a:lnTo>
                  <a:pt x="1831" y="1501"/>
                </a:lnTo>
                <a:cubicBezTo>
                  <a:pt x="1830" y="1502"/>
                  <a:pt x="1830" y="1504"/>
                  <a:pt x="1829" y="1504"/>
                </a:cubicBezTo>
                <a:lnTo>
                  <a:pt x="1752" y="1590"/>
                </a:lnTo>
                <a:cubicBezTo>
                  <a:pt x="1752" y="1591"/>
                  <a:pt x="1751" y="1591"/>
                  <a:pt x="1750" y="1592"/>
                </a:cubicBezTo>
                <a:lnTo>
                  <a:pt x="1690" y="1628"/>
                </a:lnTo>
                <a:lnTo>
                  <a:pt x="1694" y="1621"/>
                </a:lnTo>
                <a:lnTo>
                  <a:pt x="1694" y="1647"/>
                </a:lnTo>
                <a:cubicBezTo>
                  <a:pt x="1694" y="1647"/>
                  <a:pt x="1693" y="1648"/>
                  <a:pt x="1693" y="1649"/>
                </a:cubicBezTo>
                <a:lnTo>
                  <a:pt x="1668" y="1726"/>
                </a:lnTo>
                <a:lnTo>
                  <a:pt x="1667" y="1720"/>
                </a:lnTo>
                <a:lnTo>
                  <a:pt x="1685" y="1767"/>
                </a:lnTo>
                <a:cubicBezTo>
                  <a:pt x="1686" y="1769"/>
                  <a:pt x="1686" y="1770"/>
                  <a:pt x="1686" y="1772"/>
                </a:cubicBezTo>
                <a:lnTo>
                  <a:pt x="1652" y="1894"/>
                </a:lnTo>
                <a:cubicBezTo>
                  <a:pt x="1652" y="1895"/>
                  <a:pt x="1652" y="1896"/>
                  <a:pt x="1651" y="1897"/>
                </a:cubicBezTo>
                <a:lnTo>
                  <a:pt x="1579" y="1991"/>
                </a:lnTo>
                <a:lnTo>
                  <a:pt x="1499" y="2125"/>
                </a:lnTo>
                <a:cubicBezTo>
                  <a:pt x="1498" y="2127"/>
                  <a:pt x="1495" y="2129"/>
                  <a:pt x="1492" y="2128"/>
                </a:cubicBezTo>
                <a:lnTo>
                  <a:pt x="400" y="2062"/>
                </a:lnTo>
                <a:cubicBezTo>
                  <a:pt x="398" y="2062"/>
                  <a:pt x="396" y="2061"/>
                  <a:pt x="395" y="2060"/>
                </a:cubicBezTo>
                <a:lnTo>
                  <a:pt x="377" y="2042"/>
                </a:lnTo>
                <a:lnTo>
                  <a:pt x="379" y="2043"/>
                </a:lnTo>
                <a:lnTo>
                  <a:pt x="346" y="2030"/>
                </a:lnTo>
                <a:cubicBezTo>
                  <a:pt x="345" y="2029"/>
                  <a:pt x="343" y="2028"/>
                  <a:pt x="343" y="2027"/>
                </a:cubicBezTo>
                <a:lnTo>
                  <a:pt x="325" y="2002"/>
                </a:lnTo>
                <a:lnTo>
                  <a:pt x="326" y="2003"/>
                </a:lnTo>
                <a:lnTo>
                  <a:pt x="246" y="1931"/>
                </a:lnTo>
                <a:cubicBezTo>
                  <a:pt x="244" y="1929"/>
                  <a:pt x="243" y="1927"/>
                  <a:pt x="243" y="1925"/>
                </a:cubicBezTo>
                <a:lnTo>
                  <a:pt x="240" y="1843"/>
                </a:lnTo>
                <a:lnTo>
                  <a:pt x="241" y="1846"/>
                </a:lnTo>
                <a:lnTo>
                  <a:pt x="162" y="1702"/>
                </a:lnTo>
                <a:lnTo>
                  <a:pt x="114" y="1614"/>
                </a:lnTo>
                <a:cubicBezTo>
                  <a:pt x="113" y="1612"/>
                  <a:pt x="113" y="1610"/>
                  <a:pt x="114" y="1608"/>
                </a:cubicBezTo>
                <a:lnTo>
                  <a:pt x="241" y="1305"/>
                </a:lnTo>
                <a:lnTo>
                  <a:pt x="432" y="824"/>
                </a:lnTo>
                <a:lnTo>
                  <a:pt x="435" y="833"/>
                </a:lnTo>
                <a:lnTo>
                  <a:pt x="391" y="796"/>
                </a:lnTo>
                <a:lnTo>
                  <a:pt x="305" y="740"/>
                </a:lnTo>
                <a:lnTo>
                  <a:pt x="310" y="741"/>
                </a:lnTo>
                <a:lnTo>
                  <a:pt x="269" y="741"/>
                </a:lnTo>
                <a:lnTo>
                  <a:pt x="156" y="726"/>
                </a:lnTo>
                <a:cubicBezTo>
                  <a:pt x="154" y="726"/>
                  <a:pt x="152" y="725"/>
                  <a:pt x="151" y="723"/>
                </a:cubicBezTo>
                <a:lnTo>
                  <a:pt x="35" y="550"/>
                </a:lnTo>
                <a:cubicBezTo>
                  <a:pt x="34" y="549"/>
                  <a:pt x="34" y="548"/>
                  <a:pt x="33" y="546"/>
                </a:cubicBezTo>
                <a:lnTo>
                  <a:pt x="17" y="397"/>
                </a:lnTo>
                <a:lnTo>
                  <a:pt x="32" y="396"/>
                </a:lnTo>
                <a:lnTo>
                  <a:pt x="49" y="545"/>
                </a:lnTo>
                <a:lnTo>
                  <a:pt x="48" y="541"/>
                </a:lnTo>
                <a:lnTo>
                  <a:pt x="164" y="714"/>
                </a:lnTo>
                <a:lnTo>
                  <a:pt x="158" y="711"/>
                </a:lnTo>
                <a:lnTo>
                  <a:pt x="269" y="725"/>
                </a:lnTo>
                <a:lnTo>
                  <a:pt x="310" y="725"/>
                </a:lnTo>
                <a:cubicBezTo>
                  <a:pt x="311" y="725"/>
                  <a:pt x="313" y="726"/>
                  <a:pt x="314" y="727"/>
                </a:cubicBezTo>
                <a:lnTo>
                  <a:pt x="401" y="784"/>
                </a:lnTo>
                <a:lnTo>
                  <a:pt x="445" y="820"/>
                </a:lnTo>
                <a:cubicBezTo>
                  <a:pt x="448" y="823"/>
                  <a:pt x="449" y="826"/>
                  <a:pt x="447" y="829"/>
                </a:cubicBezTo>
                <a:lnTo>
                  <a:pt x="255" y="1311"/>
                </a:lnTo>
                <a:lnTo>
                  <a:pt x="128" y="1614"/>
                </a:lnTo>
                <a:lnTo>
                  <a:pt x="128" y="1607"/>
                </a:lnTo>
                <a:lnTo>
                  <a:pt x="176" y="1694"/>
                </a:lnTo>
                <a:lnTo>
                  <a:pt x="255" y="1839"/>
                </a:lnTo>
                <a:cubicBezTo>
                  <a:pt x="256" y="1840"/>
                  <a:pt x="256" y="1841"/>
                  <a:pt x="256" y="1842"/>
                </a:cubicBezTo>
                <a:lnTo>
                  <a:pt x="259" y="1925"/>
                </a:lnTo>
                <a:lnTo>
                  <a:pt x="256" y="1919"/>
                </a:lnTo>
                <a:lnTo>
                  <a:pt x="336" y="1991"/>
                </a:lnTo>
                <a:cubicBezTo>
                  <a:pt x="337" y="1992"/>
                  <a:pt x="337" y="1992"/>
                  <a:pt x="338" y="1992"/>
                </a:cubicBezTo>
                <a:lnTo>
                  <a:pt x="356" y="2018"/>
                </a:lnTo>
                <a:lnTo>
                  <a:pt x="352" y="2015"/>
                </a:lnTo>
                <a:lnTo>
                  <a:pt x="385" y="2029"/>
                </a:lnTo>
                <a:cubicBezTo>
                  <a:pt x="386" y="2029"/>
                  <a:pt x="387" y="2030"/>
                  <a:pt x="388" y="2030"/>
                </a:cubicBezTo>
                <a:lnTo>
                  <a:pt x="406" y="2048"/>
                </a:lnTo>
                <a:lnTo>
                  <a:pt x="401" y="2046"/>
                </a:lnTo>
                <a:lnTo>
                  <a:pt x="1493" y="2112"/>
                </a:lnTo>
                <a:lnTo>
                  <a:pt x="1485" y="2116"/>
                </a:lnTo>
                <a:lnTo>
                  <a:pt x="1566" y="1982"/>
                </a:lnTo>
                <a:lnTo>
                  <a:pt x="1638" y="1887"/>
                </a:lnTo>
                <a:lnTo>
                  <a:pt x="1637" y="1890"/>
                </a:lnTo>
                <a:lnTo>
                  <a:pt x="1670" y="1768"/>
                </a:lnTo>
                <a:lnTo>
                  <a:pt x="1670" y="1773"/>
                </a:lnTo>
                <a:lnTo>
                  <a:pt x="1652" y="1726"/>
                </a:lnTo>
                <a:cubicBezTo>
                  <a:pt x="1652" y="1724"/>
                  <a:pt x="1652" y="1723"/>
                  <a:pt x="1652" y="1721"/>
                </a:cubicBezTo>
                <a:lnTo>
                  <a:pt x="1678" y="1644"/>
                </a:lnTo>
                <a:lnTo>
                  <a:pt x="1678" y="1647"/>
                </a:lnTo>
                <a:lnTo>
                  <a:pt x="1678" y="1621"/>
                </a:lnTo>
                <a:cubicBezTo>
                  <a:pt x="1678" y="1618"/>
                  <a:pt x="1679" y="1616"/>
                  <a:pt x="1681" y="1614"/>
                </a:cubicBezTo>
                <a:lnTo>
                  <a:pt x="1742" y="1578"/>
                </a:lnTo>
                <a:lnTo>
                  <a:pt x="1740" y="1579"/>
                </a:lnTo>
                <a:lnTo>
                  <a:pt x="1817" y="1494"/>
                </a:lnTo>
                <a:lnTo>
                  <a:pt x="1815" y="1497"/>
                </a:lnTo>
                <a:lnTo>
                  <a:pt x="1847" y="1384"/>
                </a:lnTo>
                <a:lnTo>
                  <a:pt x="1850" y="1393"/>
                </a:lnTo>
                <a:lnTo>
                  <a:pt x="1821" y="1371"/>
                </a:lnTo>
                <a:lnTo>
                  <a:pt x="1824" y="1373"/>
                </a:lnTo>
                <a:lnTo>
                  <a:pt x="1774" y="1363"/>
                </a:lnTo>
                <a:cubicBezTo>
                  <a:pt x="1771" y="1362"/>
                  <a:pt x="1769" y="1360"/>
                  <a:pt x="1768" y="1357"/>
                </a:cubicBezTo>
                <a:cubicBezTo>
                  <a:pt x="1767" y="1354"/>
                  <a:pt x="1768" y="1351"/>
                  <a:pt x="1770" y="1349"/>
                </a:cubicBezTo>
                <a:lnTo>
                  <a:pt x="1814" y="1307"/>
                </a:lnTo>
                <a:lnTo>
                  <a:pt x="1897" y="1226"/>
                </a:lnTo>
                <a:cubicBezTo>
                  <a:pt x="1898" y="1225"/>
                  <a:pt x="1900" y="1224"/>
                  <a:pt x="1901" y="1224"/>
                </a:cubicBezTo>
                <a:lnTo>
                  <a:pt x="1958" y="1210"/>
                </a:lnTo>
                <a:lnTo>
                  <a:pt x="1953" y="1213"/>
                </a:lnTo>
                <a:lnTo>
                  <a:pt x="2052" y="1069"/>
                </a:lnTo>
                <a:lnTo>
                  <a:pt x="2051" y="1070"/>
                </a:lnTo>
                <a:lnTo>
                  <a:pt x="2083" y="1004"/>
                </a:lnTo>
                <a:cubicBezTo>
                  <a:pt x="2083" y="1003"/>
                  <a:pt x="2083" y="1002"/>
                  <a:pt x="2084" y="1002"/>
                </a:cubicBezTo>
                <a:lnTo>
                  <a:pt x="2128" y="955"/>
                </a:lnTo>
                <a:lnTo>
                  <a:pt x="2126" y="961"/>
                </a:lnTo>
                <a:lnTo>
                  <a:pt x="2126" y="906"/>
                </a:lnTo>
                <a:cubicBezTo>
                  <a:pt x="2126" y="905"/>
                  <a:pt x="2126" y="903"/>
                  <a:pt x="2127" y="901"/>
                </a:cubicBezTo>
                <a:lnTo>
                  <a:pt x="2161" y="858"/>
                </a:lnTo>
                <a:lnTo>
                  <a:pt x="2159" y="862"/>
                </a:lnTo>
                <a:lnTo>
                  <a:pt x="2162" y="826"/>
                </a:lnTo>
                <a:cubicBezTo>
                  <a:pt x="2162" y="825"/>
                  <a:pt x="2162" y="823"/>
                  <a:pt x="2163" y="822"/>
                </a:cubicBezTo>
                <a:lnTo>
                  <a:pt x="2196" y="773"/>
                </a:lnTo>
                <a:lnTo>
                  <a:pt x="2195" y="777"/>
                </a:lnTo>
                <a:lnTo>
                  <a:pt x="2195" y="712"/>
                </a:lnTo>
                <a:cubicBezTo>
                  <a:pt x="2195" y="712"/>
                  <a:pt x="2195" y="711"/>
                  <a:pt x="2195" y="710"/>
                </a:cubicBezTo>
                <a:lnTo>
                  <a:pt x="2209" y="657"/>
                </a:lnTo>
                <a:lnTo>
                  <a:pt x="2210" y="664"/>
                </a:lnTo>
                <a:lnTo>
                  <a:pt x="2179" y="627"/>
                </a:lnTo>
                <a:lnTo>
                  <a:pt x="2186" y="630"/>
                </a:lnTo>
                <a:lnTo>
                  <a:pt x="2139" y="636"/>
                </a:lnTo>
                <a:cubicBezTo>
                  <a:pt x="2137" y="636"/>
                  <a:pt x="2135" y="635"/>
                  <a:pt x="2133" y="634"/>
                </a:cubicBezTo>
                <a:lnTo>
                  <a:pt x="2097" y="603"/>
                </a:lnTo>
                <a:lnTo>
                  <a:pt x="2099" y="604"/>
                </a:lnTo>
                <a:lnTo>
                  <a:pt x="2015" y="571"/>
                </a:lnTo>
                <a:lnTo>
                  <a:pt x="2020" y="571"/>
                </a:lnTo>
                <a:lnTo>
                  <a:pt x="1992" y="582"/>
                </a:lnTo>
                <a:cubicBezTo>
                  <a:pt x="1990" y="582"/>
                  <a:pt x="1988" y="582"/>
                  <a:pt x="1986" y="582"/>
                </a:cubicBezTo>
                <a:lnTo>
                  <a:pt x="1950" y="568"/>
                </a:lnTo>
                <a:lnTo>
                  <a:pt x="1956" y="568"/>
                </a:lnTo>
                <a:lnTo>
                  <a:pt x="1876" y="604"/>
                </a:lnTo>
                <a:lnTo>
                  <a:pt x="1879" y="601"/>
                </a:lnTo>
                <a:lnTo>
                  <a:pt x="1819" y="684"/>
                </a:lnTo>
                <a:lnTo>
                  <a:pt x="1820" y="678"/>
                </a:lnTo>
                <a:lnTo>
                  <a:pt x="1823" y="699"/>
                </a:lnTo>
                <a:cubicBezTo>
                  <a:pt x="1823" y="701"/>
                  <a:pt x="1823" y="703"/>
                  <a:pt x="1822" y="704"/>
                </a:cubicBezTo>
                <a:lnTo>
                  <a:pt x="1815" y="716"/>
                </a:lnTo>
                <a:cubicBezTo>
                  <a:pt x="1813" y="719"/>
                  <a:pt x="1809" y="721"/>
                  <a:pt x="1806" y="720"/>
                </a:cubicBezTo>
                <a:lnTo>
                  <a:pt x="1774" y="712"/>
                </a:lnTo>
                <a:lnTo>
                  <a:pt x="1781" y="711"/>
                </a:lnTo>
                <a:lnTo>
                  <a:pt x="1686" y="786"/>
                </a:lnTo>
                <a:lnTo>
                  <a:pt x="1688" y="784"/>
                </a:lnTo>
                <a:lnTo>
                  <a:pt x="1627" y="907"/>
                </a:lnTo>
                <a:cubicBezTo>
                  <a:pt x="1626" y="908"/>
                  <a:pt x="1626" y="908"/>
                  <a:pt x="1625" y="909"/>
                </a:cubicBezTo>
                <a:lnTo>
                  <a:pt x="1607" y="927"/>
                </a:lnTo>
                <a:cubicBezTo>
                  <a:pt x="1605" y="929"/>
                  <a:pt x="1601" y="930"/>
                  <a:pt x="1598" y="929"/>
                </a:cubicBezTo>
                <a:cubicBezTo>
                  <a:pt x="1595" y="928"/>
                  <a:pt x="1593" y="926"/>
                  <a:pt x="1593" y="922"/>
                </a:cubicBezTo>
                <a:lnTo>
                  <a:pt x="1590" y="894"/>
                </a:lnTo>
                <a:cubicBezTo>
                  <a:pt x="1590" y="892"/>
                  <a:pt x="1590" y="890"/>
                  <a:pt x="1591" y="889"/>
                </a:cubicBezTo>
                <a:lnTo>
                  <a:pt x="1630" y="820"/>
                </a:lnTo>
                <a:lnTo>
                  <a:pt x="1629" y="822"/>
                </a:lnTo>
                <a:lnTo>
                  <a:pt x="1637" y="779"/>
                </a:lnTo>
                <a:lnTo>
                  <a:pt x="1639" y="785"/>
                </a:lnTo>
                <a:lnTo>
                  <a:pt x="1626" y="772"/>
                </a:lnTo>
                <a:lnTo>
                  <a:pt x="1635" y="774"/>
                </a:lnTo>
                <a:lnTo>
                  <a:pt x="1580" y="798"/>
                </a:lnTo>
                <a:cubicBezTo>
                  <a:pt x="1577" y="799"/>
                  <a:pt x="1574" y="798"/>
                  <a:pt x="1572" y="796"/>
                </a:cubicBezTo>
                <a:lnTo>
                  <a:pt x="1557" y="784"/>
                </a:lnTo>
                <a:lnTo>
                  <a:pt x="1531" y="765"/>
                </a:lnTo>
                <a:lnTo>
                  <a:pt x="1539" y="766"/>
                </a:lnTo>
                <a:lnTo>
                  <a:pt x="1493" y="785"/>
                </a:lnTo>
                <a:cubicBezTo>
                  <a:pt x="1492" y="785"/>
                  <a:pt x="1491" y="785"/>
                  <a:pt x="1490" y="785"/>
                </a:cubicBezTo>
                <a:lnTo>
                  <a:pt x="1453" y="785"/>
                </a:lnTo>
                <a:cubicBezTo>
                  <a:pt x="1452" y="785"/>
                  <a:pt x="1450" y="785"/>
                  <a:pt x="1449" y="784"/>
                </a:cubicBezTo>
                <a:lnTo>
                  <a:pt x="1431" y="773"/>
                </a:lnTo>
                <a:lnTo>
                  <a:pt x="1441" y="772"/>
                </a:lnTo>
                <a:lnTo>
                  <a:pt x="1408" y="804"/>
                </a:lnTo>
                <a:cubicBezTo>
                  <a:pt x="1405" y="806"/>
                  <a:pt x="1402" y="807"/>
                  <a:pt x="1399" y="806"/>
                </a:cubicBezTo>
                <a:lnTo>
                  <a:pt x="1375" y="798"/>
                </a:lnTo>
                <a:cubicBezTo>
                  <a:pt x="1373" y="797"/>
                  <a:pt x="1371" y="795"/>
                  <a:pt x="1370" y="793"/>
                </a:cubicBezTo>
                <a:lnTo>
                  <a:pt x="1358" y="762"/>
                </a:lnTo>
                <a:cubicBezTo>
                  <a:pt x="1357" y="760"/>
                  <a:pt x="1358" y="757"/>
                  <a:pt x="1359" y="755"/>
                </a:cubicBezTo>
                <a:cubicBezTo>
                  <a:pt x="1360" y="753"/>
                  <a:pt x="1362" y="751"/>
                  <a:pt x="1365" y="751"/>
                </a:cubicBezTo>
                <a:lnTo>
                  <a:pt x="1409" y="746"/>
                </a:lnTo>
                <a:lnTo>
                  <a:pt x="1402" y="753"/>
                </a:lnTo>
                <a:lnTo>
                  <a:pt x="1412" y="706"/>
                </a:lnTo>
                <a:lnTo>
                  <a:pt x="1413" y="711"/>
                </a:lnTo>
                <a:lnTo>
                  <a:pt x="1395" y="675"/>
                </a:lnTo>
                <a:cubicBezTo>
                  <a:pt x="1394" y="674"/>
                  <a:pt x="1394" y="673"/>
                  <a:pt x="1394" y="672"/>
                </a:cubicBezTo>
                <a:lnTo>
                  <a:pt x="1388" y="619"/>
                </a:lnTo>
                <a:lnTo>
                  <a:pt x="1395" y="626"/>
                </a:lnTo>
                <a:lnTo>
                  <a:pt x="1369" y="623"/>
                </a:lnTo>
                <a:lnTo>
                  <a:pt x="1375" y="621"/>
                </a:lnTo>
                <a:lnTo>
                  <a:pt x="1310" y="671"/>
                </a:lnTo>
                <a:cubicBezTo>
                  <a:pt x="1310" y="671"/>
                  <a:pt x="1310" y="671"/>
                  <a:pt x="1309" y="671"/>
                </a:cubicBezTo>
                <a:lnTo>
                  <a:pt x="1170" y="744"/>
                </a:lnTo>
                <a:lnTo>
                  <a:pt x="1175" y="736"/>
                </a:lnTo>
                <a:lnTo>
                  <a:pt x="1182" y="830"/>
                </a:lnTo>
                <a:cubicBezTo>
                  <a:pt x="1183" y="834"/>
                  <a:pt x="1180" y="837"/>
                  <a:pt x="1177" y="839"/>
                </a:cubicBezTo>
                <a:cubicBezTo>
                  <a:pt x="1174" y="840"/>
                  <a:pt x="1170" y="839"/>
                  <a:pt x="1168" y="836"/>
                </a:cubicBezTo>
                <a:lnTo>
                  <a:pt x="1139" y="800"/>
                </a:lnTo>
                <a:cubicBezTo>
                  <a:pt x="1138" y="798"/>
                  <a:pt x="1138" y="797"/>
                  <a:pt x="1138" y="795"/>
                </a:cubicBezTo>
                <a:lnTo>
                  <a:pt x="1138" y="723"/>
                </a:lnTo>
                <a:lnTo>
                  <a:pt x="1144" y="731"/>
                </a:lnTo>
                <a:lnTo>
                  <a:pt x="1072" y="720"/>
                </a:lnTo>
                <a:cubicBezTo>
                  <a:pt x="1068" y="720"/>
                  <a:pt x="1066" y="717"/>
                  <a:pt x="1065" y="713"/>
                </a:cubicBezTo>
                <a:cubicBezTo>
                  <a:pt x="1065" y="709"/>
                  <a:pt x="1067" y="706"/>
                  <a:pt x="1071" y="705"/>
                </a:cubicBezTo>
                <a:lnTo>
                  <a:pt x="1187" y="664"/>
                </a:lnTo>
                <a:lnTo>
                  <a:pt x="1183" y="666"/>
                </a:lnTo>
                <a:lnTo>
                  <a:pt x="1220" y="627"/>
                </a:lnTo>
                <a:lnTo>
                  <a:pt x="1223" y="640"/>
                </a:lnTo>
                <a:lnTo>
                  <a:pt x="1133" y="612"/>
                </a:lnTo>
                <a:cubicBezTo>
                  <a:pt x="1131" y="611"/>
                  <a:pt x="1129" y="609"/>
                  <a:pt x="1128" y="607"/>
                </a:cubicBezTo>
                <a:lnTo>
                  <a:pt x="1084" y="506"/>
                </a:lnTo>
                <a:lnTo>
                  <a:pt x="1069" y="477"/>
                </a:lnTo>
                <a:lnTo>
                  <a:pt x="1072" y="480"/>
                </a:lnTo>
                <a:lnTo>
                  <a:pt x="1030" y="459"/>
                </a:lnTo>
                <a:cubicBezTo>
                  <a:pt x="1028" y="458"/>
                  <a:pt x="1027" y="456"/>
                  <a:pt x="1026" y="454"/>
                </a:cubicBezTo>
                <a:lnTo>
                  <a:pt x="996" y="346"/>
                </a:lnTo>
                <a:cubicBezTo>
                  <a:pt x="996" y="345"/>
                  <a:pt x="996" y="344"/>
                  <a:pt x="996" y="343"/>
                </a:cubicBezTo>
                <a:lnTo>
                  <a:pt x="1000" y="307"/>
                </a:lnTo>
                <a:lnTo>
                  <a:pt x="1002" y="313"/>
                </a:lnTo>
                <a:lnTo>
                  <a:pt x="948" y="248"/>
                </a:lnTo>
                <a:cubicBezTo>
                  <a:pt x="947" y="248"/>
                  <a:pt x="947" y="247"/>
                  <a:pt x="946" y="246"/>
                </a:cubicBezTo>
                <a:lnTo>
                  <a:pt x="929" y="206"/>
                </a:lnTo>
                <a:lnTo>
                  <a:pt x="934" y="210"/>
                </a:lnTo>
                <a:lnTo>
                  <a:pt x="846" y="181"/>
                </a:lnTo>
                <a:cubicBezTo>
                  <a:pt x="845" y="181"/>
                  <a:pt x="844" y="181"/>
                  <a:pt x="844" y="180"/>
                </a:cubicBezTo>
                <a:lnTo>
                  <a:pt x="782" y="137"/>
                </a:lnTo>
                <a:lnTo>
                  <a:pt x="785" y="138"/>
                </a:lnTo>
                <a:lnTo>
                  <a:pt x="739" y="131"/>
                </a:lnTo>
                <a:cubicBezTo>
                  <a:pt x="736" y="130"/>
                  <a:pt x="733" y="128"/>
                  <a:pt x="732" y="125"/>
                </a:cubicBezTo>
                <a:lnTo>
                  <a:pt x="722" y="97"/>
                </a:lnTo>
                <a:cubicBezTo>
                  <a:pt x="721" y="96"/>
                  <a:pt x="721" y="95"/>
                  <a:pt x="721" y="94"/>
                </a:cubicBezTo>
                <a:lnTo>
                  <a:pt x="721" y="47"/>
                </a:lnTo>
                <a:lnTo>
                  <a:pt x="724" y="54"/>
                </a:lnTo>
                <a:lnTo>
                  <a:pt x="677" y="15"/>
                </a:lnTo>
                <a:lnTo>
                  <a:pt x="684" y="16"/>
                </a:lnTo>
                <a:lnTo>
                  <a:pt x="568" y="40"/>
                </a:lnTo>
                <a:cubicBezTo>
                  <a:pt x="567" y="40"/>
                  <a:pt x="567" y="41"/>
                  <a:pt x="566" y="41"/>
                </a:cubicBezTo>
                <a:lnTo>
                  <a:pt x="520" y="41"/>
                </a:lnTo>
                <a:lnTo>
                  <a:pt x="526" y="38"/>
                </a:lnTo>
                <a:lnTo>
                  <a:pt x="493" y="78"/>
                </a:lnTo>
                <a:lnTo>
                  <a:pt x="492" y="67"/>
                </a:lnTo>
                <a:lnTo>
                  <a:pt x="528" y="103"/>
                </a:lnTo>
                <a:cubicBezTo>
                  <a:pt x="529" y="104"/>
                  <a:pt x="530" y="106"/>
                  <a:pt x="530" y="107"/>
                </a:cubicBezTo>
                <a:lnTo>
                  <a:pt x="535" y="125"/>
                </a:lnTo>
                <a:cubicBezTo>
                  <a:pt x="536" y="130"/>
                  <a:pt x="533" y="134"/>
                  <a:pt x="529" y="135"/>
                </a:cubicBezTo>
                <a:lnTo>
                  <a:pt x="488" y="145"/>
                </a:lnTo>
                <a:cubicBezTo>
                  <a:pt x="487" y="146"/>
                  <a:pt x="486" y="146"/>
                  <a:pt x="485" y="145"/>
                </a:cubicBezTo>
                <a:lnTo>
                  <a:pt x="383" y="125"/>
                </a:lnTo>
                <a:lnTo>
                  <a:pt x="390" y="123"/>
                </a:lnTo>
                <a:lnTo>
                  <a:pt x="364" y="141"/>
                </a:lnTo>
                <a:cubicBezTo>
                  <a:pt x="363" y="143"/>
                  <a:pt x="360" y="143"/>
                  <a:pt x="358" y="143"/>
                </a:cubicBezTo>
                <a:lnTo>
                  <a:pt x="286" y="127"/>
                </a:lnTo>
                <a:lnTo>
                  <a:pt x="293" y="126"/>
                </a:lnTo>
                <a:lnTo>
                  <a:pt x="235" y="172"/>
                </a:lnTo>
                <a:cubicBezTo>
                  <a:pt x="233" y="174"/>
                  <a:pt x="232" y="174"/>
                  <a:pt x="230" y="174"/>
                </a:cubicBezTo>
                <a:lnTo>
                  <a:pt x="183" y="174"/>
                </a:lnTo>
                <a:lnTo>
                  <a:pt x="188" y="173"/>
                </a:lnTo>
                <a:lnTo>
                  <a:pt x="144" y="202"/>
                </a:lnTo>
                <a:cubicBezTo>
                  <a:pt x="142" y="203"/>
                  <a:pt x="140" y="203"/>
                  <a:pt x="139" y="203"/>
                </a:cubicBezTo>
                <a:lnTo>
                  <a:pt x="105" y="200"/>
                </a:lnTo>
                <a:lnTo>
                  <a:pt x="111" y="198"/>
                </a:lnTo>
                <a:lnTo>
                  <a:pt x="54" y="249"/>
                </a:lnTo>
                <a:cubicBezTo>
                  <a:pt x="53" y="250"/>
                  <a:pt x="51" y="251"/>
                  <a:pt x="50" y="251"/>
                </a:cubicBezTo>
                <a:lnTo>
                  <a:pt x="10" y="257"/>
                </a:lnTo>
                <a:lnTo>
                  <a:pt x="16" y="248"/>
                </a:lnTo>
                <a:lnTo>
                  <a:pt x="33" y="396"/>
                </a:lnTo>
                <a:lnTo>
                  <a:pt x="17" y="397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7" name="Freeform 59">
            <a:extLst>
              <a:ext uri="{FF2B5EF4-FFF2-40B4-BE49-F238E27FC236}">
                <a16:creationId xmlns:a16="http://schemas.microsoft.com/office/drawing/2014/main" id="{9EAD4B31-2638-61A7-753E-F94AFFF7CA38}"/>
              </a:ext>
            </a:extLst>
          </xdr:cNvPr>
          <xdr:cNvSpPr>
            <a:spLocks/>
          </xdr:cNvSpPr>
        </xdr:nvSpPr>
        <xdr:spPr bwMode="auto">
          <a:xfrm>
            <a:off x="3493267" y="2655888"/>
            <a:ext cx="1198695" cy="1089025"/>
          </a:xfrm>
          <a:custGeom>
            <a:avLst/>
            <a:gdLst/>
            <a:ahLst/>
            <a:cxnLst>
              <a:cxn ang="0">
                <a:pos x="192" y="91"/>
              </a:cxn>
              <a:cxn ang="0">
                <a:pos x="198" y="39"/>
              </a:cxn>
              <a:cxn ang="0">
                <a:pos x="212" y="0"/>
              </a:cxn>
              <a:cxn ang="0">
                <a:pos x="242" y="85"/>
              </a:cxn>
              <a:cxn ang="0">
                <a:pos x="278" y="121"/>
              </a:cxn>
              <a:cxn ang="0">
                <a:pos x="297" y="132"/>
              </a:cxn>
              <a:cxn ang="0">
                <a:pos x="671" y="241"/>
              </a:cxn>
              <a:cxn ang="0">
                <a:pos x="680" y="356"/>
              </a:cxn>
              <a:cxn ang="0">
                <a:pos x="651" y="453"/>
              </a:cxn>
              <a:cxn ang="0">
                <a:pos x="627" y="482"/>
              </a:cxn>
              <a:cxn ang="0">
                <a:pos x="593" y="533"/>
              </a:cxn>
              <a:cxn ang="0">
                <a:pos x="553" y="572"/>
              </a:cxn>
              <a:cxn ang="0">
                <a:pos x="517" y="633"/>
              </a:cxn>
              <a:cxn ang="0">
                <a:pos x="497" y="659"/>
              </a:cxn>
              <a:cxn ang="0">
                <a:pos x="471" y="628"/>
              </a:cxn>
              <a:cxn ang="0">
                <a:pos x="456" y="639"/>
              </a:cxn>
              <a:cxn ang="0">
                <a:pos x="413" y="646"/>
              </a:cxn>
              <a:cxn ang="0">
                <a:pos x="330" y="627"/>
              </a:cxn>
              <a:cxn ang="0">
                <a:pos x="291" y="649"/>
              </a:cxn>
              <a:cxn ang="0">
                <a:pos x="254" y="686"/>
              </a:cxn>
              <a:cxn ang="0">
                <a:pos x="207" y="638"/>
              </a:cxn>
              <a:cxn ang="0">
                <a:pos x="204" y="593"/>
              </a:cxn>
              <a:cxn ang="0">
                <a:pos x="101" y="576"/>
              </a:cxn>
              <a:cxn ang="0">
                <a:pos x="91" y="528"/>
              </a:cxn>
              <a:cxn ang="0">
                <a:pos x="79" y="496"/>
              </a:cxn>
              <a:cxn ang="0">
                <a:pos x="82" y="467"/>
              </a:cxn>
              <a:cxn ang="0">
                <a:pos x="78" y="433"/>
              </a:cxn>
              <a:cxn ang="0">
                <a:pos x="62" y="401"/>
              </a:cxn>
              <a:cxn ang="0">
                <a:pos x="92" y="359"/>
              </a:cxn>
              <a:cxn ang="0">
                <a:pos x="105" y="311"/>
              </a:cxn>
              <a:cxn ang="0">
                <a:pos x="96" y="272"/>
              </a:cxn>
              <a:cxn ang="0">
                <a:pos x="88" y="242"/>
              </a:cxn>
              <a:cxn ang="0">
                <a:pos x="5" y="207"/>
              </a:cxn>
              <a:cxn ang="0">
                <a:pos x="11" y="162"/>
              </a:cxn>
              <a:cxn ang="0">
                <a:pos x="9" y="101"/>
              </a:cxn>
            </a:cxnLst>
            <a:rect l="0" t="0" r="r" b="b"/>
            <a:pathLst>
              <a:path w="697" h="686">
                <a:moveTo>
                  <a:pt x="9" y="101"/>
                </a:moveTo>
                <a:lnTo>
                  <a:pt x="192" y="91"/>
                </a:lnTo>
                <a:lnTo>
                  <a:pt x="198" y="62"/>
                </a:lnTo>
                <a:lnTo>
                  <a:pt x="198" y="39"/>
                </a:lnTo>
                <a:lnTo>
                  <a:pt x="199" y="26"/>
                </a:lnTo>
                <a:lnTo>
                  <a:pt x="212" y="0"/>
                </a:lnTo>
                <a:lnTo>
                  <a:pt x="241" y="54"/>
                </a:lnTo>
                <a:lnTo>
                  <a:pt x="242" y="85"/>
                </a:lnTo>
                <a:lnTo>
                  <a:pt x="271" y="111"/>
                </a:lnTo>
                <a:lnTo>
                  <a:pt x="278" y="121"/>
                </a:lnTo>
                <a:lnTo>
                  <a:pt x="290" y="126"/>
                </a:lnTo>
                <a:lnTo>
                  <a:pt x="297" y="132"/>
                </a:lnTo>
                <a:lnTo>
                  <a:pt x="697" y="157"/>
                </a:lnTo>
                <a:lnTo>
                  <a:pt x="671" y="241"/>
                </a:lnTo>
                <a:lnTo>
                  <a:pt x="671" y="324"/>
                </a:lnTo>
                <a:lnTo>
                  <a:pt x="680" y="356"/>
                </a:lnTo>
                <a:lnTo>
                  <a:pt x="664" y="386"/>
                </a:lnTo>
                <a:lnTo>
                  <a:pt x="651" y="453"/>
                </a:lnTo>
                <a:lnTo>
                  <a:pt x="634" y="484"/>
                </a:lnTo>
                <a:lnTo>
                  <a:pt x="627" y="482"/>
                </a:lnTo>
                <a:lnTo>
                  <a:pt x="618" y="486"/>
                </a:lnTo>
                <a:lnTo>
                  <a:pt x="593" y="533"/>
                </a:lnTo>
                <a:lnTo>
                  <a:pt x="576" y="539"/>
                </a:lnTo>
                <a:lnTo>
                  <a:pt x="553" y="572"/>
                </a:lnTo>
                <a:lnTo>
                  <a:pt x="525" y="603"/>
                </a:lnTo>
                <a:lnTo>
                  <a:pt x="517" y="633"/>
                </a:lnTo>
                <a:lnTo>
                  <a:pt x="518" y="672"/>
                </a:lnTo>
                <a:lnTo>
                  <a:pt x="497" y="659"/>
                </a:lnTo>
                <a:lnTo>
                  <a:pt x="484" y="629"/>
                </a:lnTo>
                <a:lnTo>
                  <a:pt x="471" y="628"/>
                </a:lnTo>
                <a:lnTo>
                  <a:pt x="465" y="639"/>
                </a:lnTo>
                <a:lnTo>
                  <a:pt x="456" y="639"/>
                </a:lnTo>
                <a:lnTo>
                  <a:pt x="430" y="635"/>
                </a:lnTo>
                <a:lnTo>
                  <a:pt x="413" y="646"/>
                </a:lnTo>
                <a:lnTo>
                  <a:pt x="340" y="622"/>
                </a:lnTo>
                <a:lnTo>
                  <a:pt x="330" y="627"/>
                </a:lnTo>
                <a:lnTo>
                  <a:pt x="307" y="631"/>
                </a:lnTo>
                <a:lnTo>
                  <a:pt x="291" y="649"/>
                </a:lnTo>
                <a:lnTo>
                  <a:pt x="263" y="669"/>
                </a:lnTo>
                <a:lnTo>
                  <a:pt x="254" y="686"/>
                </a:lnTo>
                <a:lnTo>
                  <a:pt x="237" y="651"/>
                </a:lnTo>
                <a:lnTo>
                  <a:pt x="207" y="638"/>
                </a:lnTo>
                <a:lnTo>
                  <a:pt x="198" y="609"/>
                </a:lnTo>
                <a:lnTo>
                  <a:pt x="204" y="593"/>
                </a:lnTo>
                <a:lnTo>
                  <a:pt x="205" y="575"/>
                </a:lnTo>
                <a:lnTo>
                  <a:pt x="101" y="576"/>
                </a:lnTo>
                <a:lnTo>
                  <a:pt x="93" y="571"/>
                </a:lnTo>
                <a:lnTo>
                  <a:pt x="91" y="528"/>
                </a:lnTo>
                <a:lnTo>
                  <a:pt x="71" y="505"/>
                </a:lnTo>
                <a:lnTo>
                  <a:pt x="79" y="496"/>
                </a:lnTo>
                <a:lnTo>
                  <a:pt x="77" y="484"/>
                </a:lnTo>
                <a:lnTo>
                  <a:pt x="82" y="467"/>
                </a:lnTo>
                <a:lnTo>
                  <a:pt x="72" y="448"/>
                </a:lnTo>
                <a:lnTo>
                  <a:pt x="78" y="433"/>
                </a:lnTo>
                <a:lnTo>
                  <a:pt x="52" y="412"/>
                </a:lnTo>
                <a:lnTo>
                  <a:pt x="62" y="401"/>
                </a:lnTo>
                <a:lnTo>
                  <a:pt x="77" y="382"/>
                </a:lnTo>
                <a:lnTo>
                  <a:pt x="92" y="359"/>
                </a:lnTo>
                <a:lnTo>
                  <a:pt x="101" y="339"/>
                </a:lnTo>
                <a:lnTo>
                  <a:pt x="105" y="311"/>
                </a:lnTo>
                <a:lnTo>
                  <a:pt x="92" y="284"/>
                </a:lnTo>
                <a:lnTo>
                  <a:pt x="96" y="272"/>
                </a:lnTo>
                <a:lnTo>
                  <a:pt x="99" y="252"/>
                </a:lnTo>
                <a:lnTo>
                  <a:pt x="88" y="242"/>
                </a:lnTo>
                <a:lnTo>
                  <a:pt x="35" y="237"/>
                </a:lnTo>
                <a:lnTo>
                  <a:pt x="5" y="207"/>
                </a:lnTo>
                <a:lnTo>
                  <a:pt x="0" y="194"/>
                </a:lnTo>
                <a:lnTo>
                  <a:pt x="11" y="162"/>
                </a:lnTo>
                <a:lnTo>
                  <a:pt x="5" y="122"/>
                </a:lnTo>
                <a:lnTo>
                  <a:pt x="9" y="101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8" name="Freeform 60">
            <a:extLst>
              <a:ext uri="{FF2B5EF4-FFF2-40B4-BE49-F238E27FC236}">
                <a16:creationId xmlns:a16="http://schemas.microsoft.com/office/drawing/2014/main" id="{C7861FA0-705D-4BE3-E453-9680B5C7B452}"/>
              </a:ext>
            </a:extLst>
          </xdr:cNvPr>
          <xdr:cNvSpPr>
            <a:spLocks/>
          </xdr:cNvSpPr>
        </xdr:nvSpPr>
        <xdr:spPr bwMode="auto">
          <a:xfrm>
            <a:off x="3488107" y="2652713"/>
            <a:ext cx="1210733" cy="1098550"/>
          </a:xfrm>
          <a:custGeom>
            <a:avLst/>
            <a:gdLst/>
            <a:ahLst/>
            <a:cxnLst>
              <a:cxn ang="0">
                <a:pos x="537" y="174"/>
              </a:cxn>
              <a:cxn ang="0">
                <a:pos x="582" y="0"/>
              </a:cxn>
              <a:cxn ang="0">
                <a:pos x="669" y="230"/>
              </a:cxn>
              <a:cxn ang="0">
                <a:pos x="797" y="340"/>
              </a:cxn>
              <a:cxn ang="0">
                <a:pos x="1903" y="427"/>
              </a:cxn>
              <a:cxn ang="0">
                <a:pos x="1832" y="881"/>
              </a:cxn>
              <a:cxn ang="0">
                <a:pos x="1778" y="1234"/>
              </a:cxn>
              <a:cxn ang="0">
                <a:pos x="1710" y="1317"/>
              </a:cxn>
              <a:cxn ang="0">
                <a:pos x="1569" y="1472"/>
              </a:cxn>
              <a:cxn ang="0">
                <a:pos x="1437" y="1639"/>
              </a:cxn>
              <a:cxn ang="0">
                <a:pos x="1407" y="1832"/>
              </a:cxn>
              <a:cxn ang="0">
                <a:pos x="1283" y="1714"/>
              </a:cxn>
              <a:cxn ang="0">
                <a:pos x="1242" y="1743"/>
              </a:cxn>
              <a:cxn ang="0">
                <a:pos x="928" y="1696"/>
              </a:cxn>
              <a:cxn ang="0">
                <a:pos x="846" y="1720"/>
              </a:cxn>
              <a:cxn ang="0">
                <a:pos x="703" y="1868"/>
              </a:cxn>
              <a:cxn ang="0">
                <a:pos x="567" y="1740"/>
              </a:cxn>
              <a:cxn ang="0">
                <a:pos x="552" y="1611"/>
              </a:cxn>
              <a:cxn ang="0">
                <a:pos x="256" y="1558"/>
              </a:cxn>
              <a:cxn ang="0">
                <a:pos x="194" y="1368"/>
              </a:cxn>
              <a:cxn ang="0">
                <a:pos x="224" y="1266"/>
              </a:cxn>
              <a:cxn ang="0">
                <a:pos x="216" y="1184"/>
              </a:cxn>
              <a:cxn ang="0">
                <a:pos x="212" y="1036"/>
              </a:cxn>
              <a:cxn ang="0">
                <a:pos x="286" y="851"/>
              </a:cxn>
              <a:cxn ang="0">
                <a:pos x="273" y="694"/>
              </a:cxn>
              <a:cxn ang="0">
                <a:pos x="18" y="574"/>
              </a:cxn>
              <a:cxn ang="0">
                <a:pos x="30" y="446"/>
              </a:cxn>
              <a:cxn ang="0">
                <a:pos x="31" y="338"/>
              </a:cxn>
              <a:cxn ang="0">
                <a:pos x="16" y="529"/>
              </a:cxn>
              <a:cxn ang="0">
                <a:pos x="247" y="654"/>
              </a:cxn>
              <a:cxn ang="0">
                <a:pos x="265" y="777"/>
              </a:cxn>
              <a:cxn ang="0">
                <a:pos x="290" y="929"/>
              </a:cxn>
              <a:cxn ang="0">
                <a:pos x="154" y="1115"/>
              </a:cxn>
              <a:cxn ang="0">
                <a:pos x="239" y="1265"/>
              </a:cxn>
              <a:cxn ang="0">
                <a:pos x="230" y="1354"/>
              </a:cxn>
              <a:cxn ang="0">
                <a:pos x="268" y="1551"/>
              </a:cxn>
              <a:cxn ang="0">
                <a:pos x="569" y="1557"/>
              </a:cxn>
              <a:cxn ang="0">
                <a:pos x="553" y="1653"/>
              </a:cxn>
              <a:cxn ang="0">
                <a:pos x="704" y="1861"/>
              </a:cxn>
              <a:cxn ang="0">
                <a:pos x="790" y="1759"/>
              </a:cxn>
              <a:cxn ang="0">
                <a:pos x="927" y="1681"/>
              </a:cxn>
              <a:cxn ang="0">
                <a:pos x="1176" y="1717"/>
              </a:cxn>
              <a:cxn ang="0">
                <a:pos x="1277" y="1702"/>
              </a:cxn>
              <a:cxn ang="0">
                <a:pos x="1359" y="1782"/>
              </a:cxn>
              <a:cxn ang="0">
                <a:pos x="1421" y="1635"/>
              </a:cxn>
              <a:cxn ang="0">
                <a:pos x="1564" y="1457"/>
              </a:cxn>
              <a:cxn ang="0">
                <a:pos x="1703" y="1302"/>
              </a:cxn>
              <a:cxn ang="0">
                <a:pos x="1763" y="1231"/>
              </a:cxn>
              <a:cxn ang="0">
                <a:pos x="1817" y="885"/>
              </a:cxn>
              <a:cxn ang="0">
                <a:pos x="1896" y="440"/>
              </a:cxn>
              <a:cxn ang="0">
                <a:pos x="758" y="341"/>
              </a:cxn>
              <a:cxn ang="0">
                <a:pos x="655" y="236"/>
              </a:cxn>
              <a:cxn ang="0">
                <a:pos x="555" y="80"/>
              </a:cxn>
              <a:cxn ang="0">
                <a:pos x="537" y="255"/>
              </a:cxn>
            </a:cxnLst>
            <a:rect l="0" t="0" r="r" b="b"/>
            <a:pathLst>
              <a:path w="1905" h="1873">
                <a:moveTo>
                  <a:pt x="33" y="271"/>
                </a:moveTo>
                <a:lnTo>
                  <a:pt x="529" y="246"/>
                </a:lnTo>
                <a:lnTo>
                  <a:pt x="522" y="252"/>
                </a:lnTo>
                <a:lnTo>
                  <a:pt x="537" y="172"/>
                </a:lnTo>
                <a:lnTo>
                  <a:pt x="537" y="174"/>
                </a:lnTo>
                <a:lnTo>
                  <a:pt x="537" y="112"/>
                </a:lnTo>
                <a:lnTo>
                  <a:pt x="540" y="76"/>
                </a:lnTo>
                <a:cubicBezTo>
                  <a:pt x="540" y="74"/>
                  <a:pt x="540" y="73"/>
                  <a:pt x="541" y="73"/>
                </a:cubicBezTo>
                <a:lnTo>
                  <a:pt x="575" y="5"/>
                </a:lnTo>
                <a:cubicBezTo>
                  <a:pt x="576" y="2"/>
                  <a:pt x="579" y="1"/>
                  <a:pt x="582" y="0"/>
                </a:cubicBezTo>
                <a:cubicBezTo>
                  <a:pt x="585" y="0"/>
                  <a:pt x="588" y="2"/>
                  <a:pt x="589" y="5"/>
                </a:cubicBezTo>
                <a:lnTo>
                  <a:pt x="667" y="150"/>
                </a:lnTo>
                <a:cubicBezTo>
                  <a:pt x="668" y="151"/>
                  <a:pt x="668" y="152"/>
                  <a:pt x="668" y="153"/>
                </a:cubicBezTo>
                <a:lnTo>
                  <a:pt x="671" y="236"/>
                </a:lnTo>
                <a:lnTo>
                  <a:pt x="669" y="230"/>
                </a:lnTo>
                <a:lnTo>
                  <a:pt x="748" y="302"/>
                </a:lnTo>
                <a:cubicBezTo>
                  <a:pt x="749" y="303"/>
                  <a:pt x="749" y="303"/>
                  <a:pt x="749" y="303"/>
                </a:cubicBezTo>
                <a:lnTo>
                  <a:pt x="767" y="329"/>
                </a:lnTo>
                <a:lnTo>
                  <a:pt x="764" y="326"/>
                </a:lnTo>
                <a:lnTo>
                  <a:pt x="797" y="340"/>
                </a:lnTo>
                <a:cubicBezTo>
                  <a:pt x="798" y="340"/>
                  <a:pt x="799" y="341"/>
                  <a:pt x="799" y="341"/>
                </a:cubicBezTo>
                <a:lnTo>
                  <a:pt x="817" y="359"/>
                </a:lnTo>
                <a:lnTo>
                  <a:pt x="812" y="357"/>
                </a:lnTo>
                <a:lnTo>
                  <a:pt x="1897" y="424"/>
                </a:lnTo>
                <a:cubicBezTo>
                  <a:pt x="1899" y="424"/>
                  <a:pt x="1902" y="425"/>
                  <a:pt x="1903" y="427"/>
                </a:cubicBezTo>
                <a:cubicBezTo>
                  <a:pt x="1904" y="429"/>
                  <a:pt x="1905" y="432"/>
                  <a:pt x="1904" y="434"/>
                </a:cubicBezTo>
                <a:lnTo>
                  <a:pt x="1832" y="661"/>
                </a:lnTo>
                <a:lnTo>
                  <a:pt x="1833" y="659"/>
                </a:lnTo>
                <a:lnTo>
                  <a:pt x="1833" y="883"/>
                </a:lnTo>
                <a:lnTo>
                  <a:pt x="1832" y="881"/>
                </a:lnTo>
                <a:lnTo>
                  <a:pt x="1858" y="967"/>
                </a:lnTo>
                <a:cubicBezTo>
                  <a:pt x="1858" y="969"/>
                  <a:pt x="1858" y="971"/>
                  <a:pt x="1857" y="973"/>
                </a:cubicBezTo>
                <a:lnTo>
                  <a:pt x="1814" y="1055"/>
                </a:lnTo>
                <a:lnTo>
                  <a:pt x="1815" y="1053"/>
                </a:lnTo>
                <a:lnTo>
                  <a:pt x="1778" y="1234"/>
                </a:lnTo>
                <a:cubicBezTo>
                  <a:pt x="1778" y="1235"/>
                  <a:pt x="1778" y="1235"/>
                  <a:pt x="1778" y="1236"/>
                </a:cubicBezTo>
                <a:lnTo>
                  <a:pt x="1732" y="1321"/>
                </a:lnTo>
                <a:cubicBezTo>
                  <a:pt x="1730" y="1324"/>
                  <a:pt x="1725" y="1326"/>
                  <a:pt x="1722" y="1324"/>
                </a:cubicBezTo>
                <a:lnTo>
                  <a:pt x="1703" y="1317"/>
                </a:lnTo>
                <a:lnTo>
                  <a:pt x="1710" y="1317"/>
                </a:lnTo>
                <a:lnTo>
                  <a:pt x="1684" y="1330"/>
                </a:lnTo>
                <a:lnTo>
                  <a:pt x="1688" y="1326"/>
                </a:lnTo>
                <a:lnTo>
                  <a:pt x="1621" y="1453"/>
                </a:lnTo>
                <a:cubicBezTo>
                  <a:pt x="1620" y="1455"/>
                  <a:pt x="1618" y="1456"/>
                  <a:pt x="1616" y="1457"/>
                </a:cubicBezTo>
                <a:lnTo>
                  <a:pt x="1569" y="1472"/>
                </a:lnTo>
                <a:lnTo>
                  <a:pt x="1573" y="1469"/>
                </a:lnTo>
                <a:lnTo>
                  <a:pt x="1512" y="1559"/>
                </a:lnTo>
                <a:cubicBezTo>
                  <a:pt x="1512" y="1559"/>
                  <a:pt x="1512" y="1560"/>
                  <a:pt x="1511" y="1560"/>
                </a:cubicBezTo>
                <a:lnTo>
                  <a:pt x="1435" y="1642"/>
                </a:lnTo>
                <a:lnTo>
                  <a:pt x="1437" y="1639"/>
                </a:lnTo>
                <a:lnTo>
                  <a:pt x="1416" y="1722"/>
                </a:lnTo>
                <a:lnTo>
                  <a:pt x="1416" y="1720"/>
                </a:lnTo>
                <a:lnTo>
                  <a:pt x="1419" y="1825"/>
                </a:lnTo>
                <a:cubicBezTo>
                  <a:pt x="1419" y="1828"/>
                  <a:pt x="1418" y="1831"/>
                  <a:pt x="1415" y="1832"/>
                </a:cubicBezTo>
                <a:cubicBezTo>
                  <a:pt x="1413" y="1834"/>
                  <a:pt x="1409" y="1834"/>
                  <a:pt x="1407" y="1832"/>
                </a:cubicBezTo>
                <a:lnTo>
                  <a:pt x="1350" y="1796"/>
                </a:lnTo>
                <a:cubicBezTo>
                  <a:pt x="1349" y="1795"/>
                  <a:pt x="1348" y="1794"/>
                  <a:pt x="1347" y="1792"/>
                </a:cubicBezTo>
                <a:lnTo>
                  <a:pt x="1311" y="1713"/>
                </a:lnTo>
                <a:lnTo>
                  <a:pt x="1317" y="1718"/>
                </a:lnTo>
                <a:lnTo>
                  <a:pt x="1283" y="1714"/>
                </a:lnTo>
                <a:lnTo>
                  <a:pt x="1291" y="1710"/>
                </a:lnTo>
                <a:lnTo>
                  <a:pt x="1274" y="1739"/>
                </a:lnTo>
                <a:cubicBezTo>
                  <a:pt x="1273" y="1742"/>
                  <a:pt x="1270" y="1743"/>
                  <a:pt x="1267" y="1743"/>
                </a:cubicBezTo>
                <a:lnTo>
                  <a:pt x="1243" y="1743"/>
                </a:lnTo>
                <a:cubicBezTo>
                  <a:pt x="1243" y="1743"/>
                  <a:pt x="1242" y="1743"/>
                  <a:pt x="1242" y="1743"/>
                </a:cubicBezTo>
                <a:lnTo>
                  <a:pt x="1173" y="1732"/>
                </a:lnTo>
                <a:lnTo>
                  <a:pt x="1179" y="1731"/>
                </a:lnTo>
                <a:lnTo>
                  <a:pt x="1132" y="1763"/>
                </a:lnTo>
                <a:cubicBezTo>
                  <a:pt x="1130" y="1764"/>
                  <a:pt x="1128" y="1765"/>
                  <a:pt x="1125" y="1764"/>
                </a:cubicBezTo>
                <a:lnTo>
                  <a:pt x="928" y="1696"/>
                </a:lnTo>
                <a:lnTo>
                  <a:pt x="934" y="1696"/>
                </a:lnTo>
                <a:lnTo>
                  <a:pt x="905" y="1709"/>
                </a:lnTo>
                <a:cubicBezTo>
                  <a:pt x="905" y="1710"/>
                  <a:pt x="904" y="1710"/>
                  <a:pt x="903" y="1710"/>
                </a:cubicBezTo>
                <a:lnTo>
                  <a:pt x="841" y="1722"/>
                </a:lnTo>
                <a:lnTo>
                  <a:pt x="846" y="1720"/>
                </a:lnTo>
                <a:lnTo>
                  <a:pt x="802" y="1769"/>
                </a:lnTo>
                <a:cubicBezTo>
                  <a:pt x="802" y="1770"/>
                  <a:pt x="802" y="1770"/>
                  <a:pt x="801" y="1770"/>
                </a:cubicBezTo>
                <a:lnTo>
                  <a:pt x="726" y="1824"/>
                </a:lnTo>
                <a:lnTo>
                  <a:pt x="729" y="1822"/>
                </a:lnTo>
                <a:lnTo>
                  <a:pt x="703" y="1868"/>
                </a:lnTo>
                <a:cubicBezTo>
                  <a:pt x="702" y="1871"/>
                  <a:pt x="699" y="1873"/>
                  <a:pt x="696" y="1872"/>
                </a:cubicBezTo>
                <a:cubicBezTo>
                  <a:pt x="693" y="1872"/>
                  <a:pt x="690" y="1871"/>
                  <a:pt x="689" y="1868"/>
                </a:cubicBezTo>
                <a:lnTo>
                  <a:pt x="642" y="1772"/>
                </a:lnTo>
                <a:lnTo>
                  <a:pt x="646" y="1776"/>
                </a:lnTo>
                <a:lnTo>
                  <a:pt x="567" y="1740"/>
                </a:lnTo>
                <a:cubicBezTo>
                  <a:pt x="565" y="1739"/>
                  <a:pt x="563" y="1737"/>
                  <a:pt x="563" y="1735"/>
                </a:cubicBezTo>
                <a:lnTo>
                  <a:pt x="537" y="1658"/>
                </a:lnTo>
                <a:cubicBezTo>
                  <a:pt x="537" y="1656"/>
                  <a:pt x="537" y="1654"/>
                  <a:pt x="537" y="1653"/>
                </a:cubicBezTo>
                <a:lnTo>
                  <a:pt x="552" y="1609"/>
                </a:lnTo>
                <a:lnTo>
                  <a:pt x="552" y="1611"/>
                </a:lnTo>
                <a:lnTo>
                  <a:pt x="555" y="1562"/>
                </a:lnTo>
                <a:lnTo>
                  <a:pt x="563" y="1570"/>
                </a:lnTo>
                <a:lnTo>
                  <a:pt x="283" y="1573"/>
                </a:lnTo>
                <a:cubicBezTo>
                  <a:pt x="281" y="1573"/>
                  <a:pt x="280" y="1572"/>
                  <a:pt x="279" y="1572"/>
                </a:cubicBezTo>
                <a:lnTo>
                  <a:pt x="256" y="1558"/>
                </a:lnTo>
                <a:cubicBezTo>
                  <a:pt x="253" y="1557"/>
                  <a:pt x="252" y="1555"/>
                  <a:pt x="252" y="1552"/>
                </a:cubicBezTo>
                <a:lnTo>
                  <a:pt x="246" y="1436"/>
                </a:lnTo>
                <a:lnTo>
                  <a:pt x="248" y="1441"/>
                </a:lnTo>
                <a:lnTo>
                  <a:pt x="194" y="1379"/>
                </a:lnTo>
                <a:cubicBezTo>
                  <a:pt x="191" y="1376"/>
                  <a:pt x="191" y="1371"/>
                  <a:pt x="194" y="1368"/>
                </a:cubicBezTo>
                <a:lnTo>
                  <a:pt x="218" y="1343"/>
                </a:lnTo>
                <a:lnTo>
                  <a:pt x="216" y="1350"/>
                </a:lnTo>
                <a:lnTo>
                  <a:pt x="210" y="1318"/>
                </a:lnTo>
                <a:cubicBezTo>
                  <a:pt x="210" y="1317"/>
                  <a:pt x="210" y="1316"/>
                  <a:pt x="210" y="1315"/>
                </a:cubicBezTo>
                <a:lnTo>
                  <a:pt x="224" y="1266"/>
                </a:lnTo>
                <a:lnTo>
                  <a:pt x="225" y="1273"/>
                </a:lnTo>
                <a:lnTo>
                  <a:pt x="196" y="1222"/>
                </a:lnTo>
                <a:cubicBezTo>
                  <a:pt x="195" y="1220"/>
                  <a:pt x="195" y="1218"/>
                  <a:pt x="196" y="1215"/>
                </a:cubicBezTo>
                <a:lnTo>
                  <a:pt x="214" y="1175"/>
                </a:lnTo>
                <a:lnTo>
                  <a:pt x="216" y="1184"/>
                </a:lnTo>
                <a:lnTo>
                  <a:pt x="144" y="1127"/>
                </a:lnTo>
                <a:cubicBezTo>
                  <a:pt x="142" y="1126"/>
                  <a:pt x="141" y="1124"/>
                  <a:pt x="141" y="1122"/>
                </a:cubicBezTo>
                <a:cubicBezTo>
                  <a:pt x="141" y="1119"/>
                  <a:pt x="142" y="1117"/>
                  <a:pt x="143" y="1115"/>
                </a:cubicBezTo>
                <a:lnTo>
                  <a:pt x="172" y="1087"/>
                </a:lnTo>
                <a:lnTo>
                  <a:pt x="212" y="1036"/>
                </a:lnTo>
                <a:lnTo>
                  <a:pt x="250" y="972"/>
                </a:lnTo>
                <a:lnTo>
                  <a:pt x="275" y="922"/>
                </a:lnTo>
                <a:lnTo>
                  <a:pt x="275" y="924"/>
                </a:lnTo>
                <a:lnTo>
                  <a:pt x="285" y="846"/>
                </a:lnTo>
                <a:lnTo>
                  <a:pt x="286" y="851"/>
                </a:lnTo>
                <a:lnTo>
                  <a:pt x="250" y="778"/>
                </a:lnTo>
                <a:cubicBezTo>
                  <a:pt x="249" y="776"/>
                  <a:pt x="249" y="774"/>
                  <a:pt x="250" y="772"/>
                </a:cubicBezTo>
                <a:lnTo>
                  <a:pt x="260" y="739"/>
                </a:lnTo>
                <a:lnTo>
                  <a:pt x="270" y="686"/>
                </a:lnTo>
                <a:lnTo>
                  <a:pt x="273" y="694"/>
                </a:lnTo>
                <a:lnTo>
                  <a:pt x="241" y="668"/>
                </a:lnTo>
                <a:lnTo>
                  <a:pt x="246" y="670"/>
                </a:lnTo>
                <a:lnTo>
                  <a:pt x="102" y="656"/>
                </a:lnTo>
                <a:cubicBezTo>
                  <a:pt x="100" y="656"/>
                  <a:pt x="98" y="655"/>
                  <a:pt x="97" y="654"/>
                </a:cubicBezTo>
                <a:lnTo>
                  <a:pt x="18" y="574"/>
                </a:lnTo>
                <a:cubicBezTo>
                  <a:pt x="17" y="573"/>
                  <a:pt x="16" y="572"/>
                  <a:pt x="16" y="571"/>
                </a:cubicBezTo>
                <a:lnTo>
                  <a:pt x="1" y="535"/>
                </a:lnTo>
                <a:cubicBezTo>
                  <a:pt x="0" y="533"/>
                  <a:pt x="0" y="531"/>
                  <a:pt x="1" y="530"/>
                </a:cubicBezTo>
                <a:lnTo>
                  <a:pt x="31" y="442"/>
                </a:lnTo>
                <a:lnTo>
                  <a:pt x="30" y="446"/>
                </a:lnTo>
                <a:lnTo>
                  <a:pt x="15" y="338"/>
                </a:lnTo>
                <a:cubicBezTo>
                  <a:pt x="15" y="337"/>
                  <a:pt x="15" y="336"/>
                  <a:pt x="15" y="335"/>
                </a:cubicBezTo>
                <a:lnTo>
                  <a:pt x="26" y="278"/>
                </a:lnTo>
                <a:lnTo>
                  <a:pt x="41" y="281"/>
                </a:lnTo>
                <a:lnTo>
                  <a:pt x="31" y="338"/>
                </a:lnTo>
                <a:lnTo>
                  <a:pt x="31" y="336"/>
                </a:lnTo>
                <a:lnTo>
                  <a:pt x="46" y="444"/>
                </a:lnTo>
                <a:cubicBezTo>
                  <a:pt x="46" y="445"/>
                  <a:pt x="46" y="446"/>
                  <a:pt x="46" y="448"/>
                </a:cubicBezTo>
                <a:lnTo>
                  <a:pt x="16" y="535"/>
                </a:lnTo>
                <a:lnTo>
                  <a:pt x="16" y="529"/>
                </a:lnTo>
                <a:lnTo>
                  <a:pt x="31" y="565"/>
                </a:lnTo>
                <a:lnTo>
                  <a:pt x="29" y="563"/>
                </a:lnTo>
                <a:lnTo>
                  <a:pt x="108" y="643"/>
                </a:lnTo>
                <a:lnTo>
                  <a:pt x="104" y="640"/>
                </a:lnTo>
                <a:lnTo>
                  <a:pt x="247" y="654"/>
                </a:lnTo>
                <a:cubicBezTo>
                  <a:pt x="249" y="654"/>
                  <a:pt x="250" y="654"/>
                  <a:pt x="252" y="655"/>
                </a:cubicBezTo>
                <a:lnTo>
                  <a:pt x="283" y="681"/>
                </a:lnTo>
                <a:cubicBezTo>
                  <a:pt x="285" y="683"/>
                  <a:pt x="286" y="686"/>
                  <a:pt x="286" y="689"/>
                </a:cubicBezTo>
                <a:lnTo>
                  <a:pt x="275" y="744"/>
                </a:lnTo>
                <a:lnTo>
                  <a:pt x="265" y="777"/>
                </a:lnTo>
                <a:lnTo>
                  <a:pt x="264" y="771"/>
                </a:lnTo>
                <a:lnTo>
                  <a:pt x="300" y="843"/>
                </a:lnTo>
                <a:cubicBezTo>
                  <a:pt x="301" y="845"/>
                  <a:pt x="301" y="846"/>
                  <a:pt x="301" y="848"/>
                </a:cubicBezTo>
                <a:lnTo>
                  <a:pt x="291" y="926"/>
                </a:lnTo>
                <a:cubicBezTo>
                  <a:pt x="290" y="927"/>
                  <a:pt x="290" y="928"/>
                  <a:pt x="290" y="929"/>
                </a:cubicBezTo>
                <a:lnTo>
                  <a:pt x="264" y="981"/>
                </a:lnTo>
                <a:lnTo>
                  <a:pt x="224" y="1046"/>
                </a:lnTo>
                <a:lnTo>
                  <a:pt x="183" y="1098"/>
                </a:lnTo>
                <a:lnTo>
                  <a:pt x="155" y="1127"/>
                </a:lnTo>
                <a:lnTo>
                  <a:pt x="154" y="1115"/>
                </a:lnTo>
                <a:lnTo>
                  <a:pt x="226" y="1172"/>
                </a:lnTo>
                <a:cubicBezTo>
                  <a:pt x="229" y="1174"/>
                  <a:pt x="230" y="1178"/>
                  <a:pt x="228" y="1181"/>
                </a:cubicBezTo>
                <a:lnTo>
                  <a:pt x="210" y="1222"/>
                </a:lnTo>
                <a:lnTo>
                  <a:pt x="210" y="1215"/>
                </a:lnTo>
                <a:lnTo>
                  <a:pt x="239" y="1265"/>
                </a:lnTo>
                <a:cubicBezTo>
                  <a:pt x="240" y="1267"/>
                  <a:pt x="240" y="1269"/>
                  <a:pt x="239" y="1271"/>
                </a:cubicBezTo>
                <a:lnTo>
                  <a:pt x="226" y="1319"/>
                </a:lnTo>
                <a:lnTo>
                  <a:pt x="226" y="1315"/>
                </a:lnTo>
                <a:lnTo>
                  <a:pt x="232" y="1347"/>
                </a:lnTo>
                <a:cubicBezTo>
                  <a:pt x="232" y="1350"/>
                  <a:pt x="231" y="1352"/>
                  <a:pt x="230" y="1354"/>
                </a:cubicBezTo>
                <a:lnTo>
                  <a:pt x="206" y="1379"/>
                </a:lnTo>
                <a:lnTo>
                  <a:pt x="206" y="1368"/>
                </a:lnTo>
                <a:lnTo>
                  <a:pt x="260" y="1430"/>
                </a:lnTo>
                <a:cubicBezTo>
                  <a:pt x="261" y="1432"/>
                  <a:pt x="262" y="1433"/>
                  <a:pt x="262" y="1435"/>
                </a:cubicBezTo>
                <a:lnTo>
                  <a:pt x="268" y="1551"/>
                </a:lnTo>
                <a:lnTo>
                  <a:pt x="264" y="1545"/>
                </a:lnTo>
                <a:lnTo>
                  <a:pt x="287" y="1558"/>
                </a:lnTo>
                <a:lnTo>
                  <a:pt x="283" y="1557"/>
                </a:lnTo>
                <a:lnTo>
                  <a:pt x="563" y="1554"/>
                </a:lnTo>
                <a:cubicBezTo>
                  <a:pt x="565" y="1554"/>
                  <a:pt x="567" y="1555"/>
                  <a:pt x="569" y="1557"/>
                </a:cubicBezTo>
                <a:cubicBezTo>
                  <a:pt x="570" y="1558"/>
                  <a:pt x="571" y="1560"/>
                  <a:pt x="571" y="1563"/>
                </a:cubicBezTo>
                <a:lnTo>
                  <a:pt x="568" y="1612"/>
                </a:lnTo>
                <a:cubicBezTo>
                  <a:pt x="568" y="1613"/>
                  <a:pt x="568" y="1614"/>
                  <a:pt x="567" y="1614"/>
                </a:cubicBezTo>
                <a:lnTo>
                  <a:pt x="553" y="1658"/>
                </a:lnTo>
                <a:lnTo>
                  <a:pt x="553" y="1653"/>
                </a:lnTo>
                <a:lnTo>
                  <a:pt x="578" y="1730"/>
                </a:lnTo>
                <a:lnTo>
                  <a:pt x="573" y="1725"/>
                </a:lnTo>
                <a:lnTo>
                  <a:pt x="653" y="1761"/>
                </a:lnTo>
                <a:cubicBezTo>
                  <a:pt x="655" y="1762"/>
                  <a:pt x="656" y="1763"/>
                  <a:pt x="657" y="1765"/>
                </a:cubicBezTo>
                <a:lnTo>
                  <a:pt x="704" y="1861"/>
                </a:lnTo>
                <a:lnTo>
                  <a:pt x="689" y="1861"/>
                </a:lnTo>
                <a:lnTo>
                  <a:pt x="714" y="1814"/>
                </a:lnTo>
                <a:cubicBezTo>
                  <a:pt x="715" y="1813"/>
                  <a:pt x="716" y="1812"/>
                  <a:pt x="717" y="1811"/>
                </a:cubicBezTo>
                <a:lnTo>
                  <a:pt x="792" y="1757"/>
                </a:lnTo>
                <a:lnTo>
                  <a:pt x="790" y="1759"/>
                </a:lnTo>
                <a:lnTo>
                  <a:pt x="834" y="1709"/>
                </a:lnTo>
                <a:cubicBezTo>
                  <a:pt x="835" y="1708"/>
                  <a:pt x="836" y="1707"/>
                  <a:pt x="838" y="1706"/>
                </a:cubicBezTo>
                <a:lnTo>
                  <a:pt x="900" y="1694"/>
                </a:lnTo>
                <a:lnTo>
                  <a:pt x="898" y="1695"/>
                </a:lnTo>
                <a:lnTo>
                  <a:pt x="927" y="1681"/>
                </a:lnTo>
                <a:cubicBezTo>
                  <a:pt x="929" y="1681"/>
                  <a:pt x="931" y="1680"/>
                  <a:pt x="933" y="1681"/>
                </a:cubicBezTo>
                <a:lnTo>
                  <a:pt x="1131" y="1749"/>
                </a:lnTo>
                <a:lnTo>
                  <a:pt x="1123" y="1750"/>
                </a:lnTo>
                <a:lnTo>
                  <a:pt x="1170" y="1718"/>
                </a:lnTo>
                <a:cubicBezTo>
                  <a:pt x="1172" y="1717"/>
                  <a:pt x="1174" y="1716"/>
                  <a:pt x="1176" y="1717"/>
                </a:cubicBezTo>
                <a:lnTo>
                  <a:pt x="1244" y="1727"/>
                </a:lnTo>
                <a:lnTo>
                  <a:pt x="1243" y="1727"/>
                </a:lnTo>
                <a:lnTo>
                  <a:pt x="1267" y="1727"/>
                </a:lnTo>
                <a:lnTo>
                  <a:pt x="1260" y="1731"/>
                </a:lnTo>
                <a:lnTo>
                  <a:pt x="1277" y="1702"/>
                </a:lnTo>
                <a:cubicBezTo>
                  <a:pt x="1279" y="1699"/>
                  <a:pt x="1282" y="1698"/>
                  <a:pt x="1285" y="1698"/>
                </a:cubicBezTo>
                <a:lnTo>
                  <a:pt x="1319" y="1702"/>
                </a:lnTo>
                <a:cubicBezTo>
                  <a:pt x="1322" y="1702"/>
                  <a:pt x="1324" y="1704"/>
                  <a:pt x="1325" y="1706"/>
                </a:cubicBezTo>
                <a:lnTo>
                  <a:pt x="1362" y="1786"/>
                </a:lnTo>
                <a:lnTo>
                  <a:pt x="1359" y="1782"/>
                </a:lnTo>
                <a:lnTo>
                  <a:pt x="1416" y="1819"/>
                </a:lnTo>
                <a:lnTo>
                  <a:pt x="1403" y="1826"/>
                </a:lnTo>
                <a:lnTo>
                  <a:pt x="1400" y="1721"/>
                </a:lnTo>
                <a:cubicBezTo>
                  <a:pt x="1400" y="1720"/>
                  <a:pt x="1400" y="1719"/>
                  <a:pt x="1400" y="1718"/>
                </a:cubicBezTo>
                <a:lnTo>
                  <a:pt x="1421" y="1635"/>
                </a:lnTo>
                <a:cubicBezTo>
                  <a:pt x="1422" y="1634"/>
                  <a:pt x="1422" y="1633"/>
                  <a:pt x="1423" y="1632"/>
                </a:cubicBezTo>
                <a:lnTo>
                  <a:pt x="1500" y="1549"/>
                </a:lnTo>
                <a:lnTo>
                  <a:pt x="1499" y="1550"/>
                </a:lnTo>
                <a:lnTo>
                  <a:pt x="1560" y="1460"/>
                </a:lnTo>
                <a:cubicBezTo>
                  <a:pt x="1561" y="1458"/>
                  <a:pt x="1563" y="1457"/>
                  <a:pt x="1564" y="1457"/>
                </a:cubicBezTo>
                <a:lnTo>
                  <a:pt x="1611" y="1442"/>
                </a:lnTo>
                <a:lnTo>
                  <a:pt x="1606" y="1446"/>
                </a:lnTo>
                <a:lnTo>
                  <a:pt x="1674" y="1319"/>
                </a:lnTo>
                <a:cubicBezTo>
                  <a:pt x="1675" y="1317"/>
                  <a:pt x="1676" y="1316"/>
                  <a:pt x="1677" y="1315"/>
                </a:cubicBezTo>
                <a:lnTo>
                  <a:pt x="1703" y="1302"/>
                </a:lnTo>
                <a:cubicBezTo>
                  <a:pt x="1705" y="1301"/>
                  <a:pt x="1707" y="1301"/>
                  <a:pt x="1709" y="1302"/>
                </a:cubicBezTo>
                <a:lnTo>
                  <a:pt x="1728" y="1309"/>
                </a:lnTo>
                <a:lnTo>
                  <a:pt x="1718" y="1313"/>
                </a:lnTo>
                <a:lnTo>
                  <a:pt x="1764" y="1228"/>
                </a:lnTo>
                <a:lnTo>
                  <a:pt x="1763" y="1231"/>
                </a:lnTo>
                <a:lnTo>
                  <a:pt x="1799" y="1050"/>
                </a:lnTo>
                <a:cubicBezTo>
                  <a:pt x="1799" y="1049"/>
                  <a:pt x="1799" y="1048"/>
                  <a:pt x="1800" y="1048"/>
                </a:cubicBezTo>
                <a:lnTo>
                  <a:pt x="1843" y="965"/>
                </a:lnTo>
                <a:lnTo>
                  <a:pt x="1842" y="971"/>
                </a:lnTo>
                <a:lnTo>
                  <a:pt x="1817" y="885"/>
                </a:lnTo>
                <a:cubicBezTo>
                  <a:pt x="1817" y="884"/>
                  <a:pt x="1817" y="884"/>
                  <a:pt x="1817" y="883"/>
                </a:cubicBezTo>
                <a:lnTo>
                  <a:pt x="1817" y="659"/>
                </a:lnTo>
                <a:cubicBezTo>
                  <a:pt x="1817" y="658"/>
                  <a:pt x="1817" y="657"/>
                  <a:pt x="1817" y="657"/>
                </a:cubicBezTo>
                <a:lnTo>
                  <a:pt x="1889" y="429"/>
                </a:lnTo>
                <a:lnTo>
                  <a:pt x="1896" y="440"/>
                </a:lnTo>
                <a:lnTo>
                  <a:pt x="811" y="373"/>
                </a:lnTo>
                <a:cubicBezTo>
                  <a:pt x="809" y="373"/>
                  <a:pt x="807" y="372"/>
                  <a:pt x="806" y="371"/>
                </a:cubicBezTo>
                <a:lnTo>
                  <a:pt x="788" y="353"/>
                </a:lnTo>
                <a:lnTo>
                  <a:pt x="791" y="354"/>
                </a:lnTo>
                <a:lnTo>
                  <a:pt x="758" y="341"/>
                </a:lnTo>
                <a:cubicBezTo>
                  <a:pt x="756" y="340"/>
                  <a:pt x="755" y="339"/>
                  <a:pt x="754" y="338"/>
                </a:cubicBezTo>
                <a:lnTo>
                  <a:pt x="736" y="313"/>
                </a:lnTo>
                <a:lnTo>
                  <a:pt x="737" y="314"/>
                </a:lnTo>
                <a:lnTo>
                  <a:pt x="658" y="242"/>
                </a:lnTo>
                <a:cubicBezTo>
                  <a:pt x="656" y="240"/>
                  <a:pt x="655" y="238"/>
                  <a:pt x="655" y="236"/>
                </a:cubicBezTo>
                <a:lnTo>
                  <a:pt x="652" y="154"/>
                </a:lnTo>
                <a:lnTo>
                  <a:pt x="653" y="157"/>
                </a:lnTo>
                <a:lnTo>
                  <a:pt x="575" y="12"/>
                </a:lnTo>
                <a:lnTo>
                  <a:pt x="589" y="12"/>
                </a:lnTo>
                <a:lnTo>
                  <a:pt x="555" y="80"/>
                </a:lnTo>
                <a:lnTo>
                  <a:pt x="556" y="77"/>
                </a:lnTo>
                <a:lnTo>
                  <a:pt x="553" y="112"/>
                </a:lnTo>
                <a:lnTo>
                  <a:pt x="553" y="174"/>
                </a:lnTo>
                <a:cubicBezTo>
                  <a:pt x="553" y="174"/>
                  <a:pt x="553" y="175"/>
                  <a:pt x="553" y="175"/>
                </a:cubicBezTo>
                <a:lnTo>
                  <a:pt x="537" y="255"/>
                </a:lnTo>
                <a:cubicBezTo>
                  <a:pt x="537" y="259"/>
                  <a:pt x="534" y="262"/>
                  <a:pt x="530" y="262"/>
                </a:cubicBezTo>
                <a:lnTo>
                  <a:pt x="34" y="287"/>
                </a:lnTo>
                <a:lnTo>
                  <a:pt x="33" y="271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39" name="Freeform 61">
            <a:extLst>
              <a:ext uri="{FF2B5EF4-FFF2-40B4-BE49-F238E27FC236}">
                <a16:creationId xmlns:a16="http://schemas.microsoft.com/office/drawing/2014/main" id="{903616BA-479D-BDAB-7E67-1EC2C399930C}"/>
              </a:ext>
            </a:extLst>
          </xdr:cNvPr>
          <xdr:cNvSpPr>
            <a:spLocks/>
          </xdr:cNvSpPr>
        </xdr:nvSpPr>
        <xdr:spPr bwMode="auto">
          <a:xfrm>
            <a:off x="2922296" y="2741613"/>
            <a:ext cx="742950" cy="561975"/>
          </a:xfrm>
          <a:custGeom>
            <a:avLst/>
            <a:gdLst/>
            <a:ahLst/>
            <a:cxnLst>
              <a:cxn ang="0">
                <a:pos x="337" y="48"/>
              </a:cxn>
              <a:cxn ang="0">
                <a:pos x="333" y="68"/>
              </a:cxn>
              <a:cxn ang="0">
                <a:pos x="339" y="108"/>
              </a:cxn>
              <a:cxn ang="0">
                <a:pos x="328" y="140"/>
              </a:cxn>
              <a:cxn ang="0">
                <a:pos x="333" y="153"/>
              </a:cxn>
              <a:cxn ang="0">
                <a:pos x="362" y="182"/>
              </a:cxn>
              <a:cxn ang="0">
                <a:pos x="415" y="187"/>
              </a:cxn>
              <a:cxn ang="0">
                <a:pos x="427" y="197"/>
              </a:cxn>
              <a:cxn ang="0">
                <a:pos x="423" y="216"/>
              </a:cxn>
              <a:cxn ang="0">
                <a:pos x="419" y="228"/>
              </a:cxn>
              <a:cxn ang="0">
                <a:pos x="432" y="255"/>
              </a:cxn>
              <a:cxn ang="0">
                <a:pos x="428" y="283"/>
              </a:cxn>
              <a:cxn ang="0">
                <a:pos x="419" y="302"/>
              </a:cxn>
              <a:cxn ang="0">
                <a:pos x="405" y="326"/>
              </a:cxn>
              <a:cxn ang="0">
                <a:pos x="390" y="344"/>
              </a:cxn>
              <a:cxn ang="0">
                <a:pos x="379" y="354"/>
              </a:cxn>
              <a:cxn ang="0">
                <a:pos x="360" y="347"/>
              </a:cxn>
              <a:cxn ang="0">
                <a:pos x="317" y="351"/>
              </a:cxn>
              <a:cxn ang="0">
                <a:pos x="294" y="326"/>
              </a:cxn>
              <a:cxn ang="0">
                <a:pos x="274" y="323"/>
              </a:cxn>
              <a:cxn ang="0">
                <a:pos x="247" y="309"/>
              </a:cxn>
              <a:cxn ang="0">
                <a:pos x="238" y="298"/>
              </a:cxn>
              <a:cxn ang="0">
                <a:pos x="230" y="298"/>
              </a:cxn>
              <a:cxn ang="0">
                <a:pos x="223" y="299"/>
              </a:cxn>
              <a:cxn ang="0">
                <a:pos x="206" y="288"/>
              </a:cxn>
              <a:cxn ang="0">
                <a:pos x="174" y="292"/>
              </a:cxn>
              <a:cxn ang="0">
                <a:pos x="160" y="289"/>
              </a:cxn>
              <a:cxn ang="0">
                <a:pos x="148" y="269"/>
              </a:cxn>
              <a:cxn ang="0">
                <a:pos x="134" y="265"/>
              </a:cxn>
              <a:cxn ang="0">
                <a:pos x="111" y="248"/>
              </a:cxn>
              <a:cxn ang="0">
                <a:pos x="94" y="207"/>
              </a:cxn>
              <a:cxn ang="0">
                <a:pos x="98" y="195"/>
              </a:cxn>
              <a:cxn ang="0">
                <a:pos x="88" y="170"/>
              </a:cxn>
              <a:cxn ang="0">
                <a:pos x="96" y="144"/>
              </a:cxn>
              <a:cxn ang="0">
                <a:pos x="92" y="121"/>
              </a:cxn>
              <a:cxn ang="0">
                <a:pos x="85" y="117"/>
              </a:cxn>
              <a:cxn ang="0">
                <a:pos x="75" y="128"/>
              </a:cxn>
              <a:cxn ang="0">
                <a:pos x="34" y="128"/>
              </a:cxn>
              <a:cxn ang="0">
                <a:pos x="24" y="134"/>
              </a:cxn>
              <a:cxn ang="0">
                <a:pos x="0" y="124"/>
              </a:cxn>
              <a:cxn ang="0">
                <a:pos x="36" y="95"/>
              </a:cxn>
              <a:cxn ang="0">
                <a:pos x="54" y="94"/>
              </a:cxn>
              <a:cxn ang="0">
                <a:pos x="72" y="101"/>
              </a:cxn>
              <a:cxn ang="0">
                <a:pos x="98" y="90"/>
              </a:cxn>
              <a:cxn ang="0">
                <a:pos x="111" y="90"/>
              </a:cxn>
              <a:cxn ang="0">
                <a:pos x="128" y="67"/>
              </a:cxn>
              <a:cxn ang="0">
                <a:pos x="165" y="57"/>
              </a:cxn>
              <a:cxn ang="0">
                <a:pos x="177" y="46"/>
              </a:cxn>
              <a:cxn ang="0">
                <a:pos x="173" y="25"/>
              </a:cxn>
              <a:cxn ang="0">
                <a:pos x="189" y="13"/>
              </a:cxn>
              <a:cxn ang="0">
                <a:pos x="197" y="9"/>
              </a:cxn>
              <a:cxn ang="0">
                <a:pos x="200" y="0"/>
              </a:cxn>
              <a:cxn ang="0">
                <a:pos x="248" y="0"/>
              </a:cxn>
              <a:cxn ang="0">
                <a:pos x="280" y="30"/>
              </a:cxn>
              <a:cxn ang="0">
                <a:pos x="337" y="48"/>
              </a:cxn>
            </a:cxnLst>
            <a:rect l="0" t="0" r="r" b="b"/>
            <a:pathLst>
              <a:path w="432" h="354">
                <a:moveTo>
                  <a:pt x="337" y="48"/>
                </a:moveTo>
                <a:lnTo>
                  <a:pt x="333" y="68"/>
                </a:lnTo>
                <a:lnTo>
                  <a:pt x="339" y="108"/>
                </a:lnTo>
                <a:lnTo>
                  <a:pt x="328" y="140"/>
                </a:lnTo>
                <a:lnTo>
                  <a:pt x="333" y="153"/>
                </a:lnTo>
                <a:lnTo>
                  <a:pt x="362" y="182"/>
                </a:lnTo>
                <a:lnTo>
                  <a:pt x="415" y="187"/>
                </a:lnTo>
                <a:lnTo>
                  <a:pt x="427" y="197"/>
                </a:lnTo>
                <a:lnTo>
                  <a:pt x="423" y="216"/>
                </a:lnTo>
                <a:lnTo>
                  <a:pt x="419" y="228"/>
                </a:lnTo>
                <a:lnTo>
                  <a:pt x="432" y="255"/>
                </a:lnTo>
                <a:lnTo>
                  <a:pt x="428" y="283"/>
                </a:lnTo>
                <a:lnTo>
                  <a:pt x="419" y="302"/>
                </a:lnTo>
                <a:lnTo>
                  <a:pt x="405" y="326"/>
                </a:lnTo>
                <a:lnTo>
                  <a:pt x="390" y="344"/>
                </a:lnTo>
                <a:lnTo>
                  <a:pt x="379" y="354"/>
                </a:lnTo>
                <a:lnTo>
                  <a:pt x="360" y="347"/>
                </a:lnTo>
                <a:lnTo>
                  <a:pt x="317" y="351"/>
                </a:lnTo>
                <a:lnTo>
                  <a:pt x="294" y="326"/>
                </a:lnTo>
                <a:lnTo>
                  <a:pt x="274" y="323"/>
                </a:lnTo>
                <a:lnTo>
                  <a:pt x="247" y="309"/>
                </a:lnTo>
                <a:lnTo>
                  <a:pt x="238" y="298"/>
                </a:lnTo>
                <a:lnTo>
                  <a:pt x="230" y="298"/>
                </a:lnTo>
                <a:lnTo>
                  <a:pt x="223" y="299"/>
                </a:lnTo>
                <a:lnTo>
                  <a:pt x="206" y="288"/>
                </a:lnTo>
                <a:lnTo>
                  <a:pt x="174" y="292"/>
                </a:lnTo>
                <a:lnTo>
                  <a:pt x="160" y="289"/>
                </a:lnTo>
                <a:lnTo>
                  <a:pt x="148" y="269"/>
                </a:lnTo>
                <a:lnTo>
                  <a:pt x="134" y="265"/>
                </a:lnTo>
                <a:lnTo>
                  <a:pt x="111" y="248"/>
                </a:lnTo>
                <a:lnTo>
                  <a:pt x="94" y="207"/>
                </a:lnTo>
                <a:lnTo>
                  <a:pt x="98" y="195"/>
                </a:lnTo>
                <a:lnTo>
                  <a:pt x="88" y="170"/>
                </a:lnTo>
                <a:lnTo>
                  <a:pt x="96" y="144"/>
                </a:lnTo>
                <a:lnTo>
                  <a:pt x="92" y="121"/>
                </a:lnTo>
                <a:lnTo>
                  <a:pt x="85" y="117"/>
                </a:lnTo>
                <a:lnTo>
                  <a:pt x="75" y="128"/>
                </a:lnTo>
                <a:lnTo>
                  <a:pt x="34" y="128"/>
                </a:lnTo>
                <a:lnTo>
                  <a:pt x="24" y="134"/>
                </a:lnTo>
                <a:lnTo>
                  <a:pt x="0" y="124"/>
                </a:lnTo>
                <a:lnTo>
                  <a:pt x="36" y="95"/>
                </a:lnTo>
                <a:lnTo>
                  <a:pt x="54" y="94"/>
                </a:lnTo>
                <a:lnTo>
                  <a:pt x="72" y="101"/>
                </a:lnTo>
                <a:lnTo>
                  <a:pt x="98" y="90"/>
                </a:lnTo>
                <a:lnTo>
                  <a:pt x="111" y="90"/>
                </a:lnTo>
                <a:lnTo>
                  <a:pt x="128" y="67"/>
                </a:lnTo>
                <a:lnTo>
                  <a:pt x="165" y="57"/>
                </a:lnTo>
                <a:lnTo>
                  <a:pt x="177" y="46"/>
                </a:lnTo>
                <a:lnTo>
                  <a:pt x="173" y="25"/>
                </a:lnTo>
                <a:lnTo>
                  <a:pt x="189" y="13"/>
                </a:lnTo>
                <a:lnTo>
                  <a:pt x="197" y="9"/>
                </a:lnTo>
                <a:lnTo>
                  <a:pt x="200" y="0"/>
                </a:lnTo>
                <a:lnTo>
                  <a:pt x="248" y="0"/>
                </a:lnTo>
                <a:lnTo>
                  <a:pt x="280" y="30"/>
                </a:lnTo>
                <a:lnTo>
                  <a:pt x="337" y="48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0" name="Freeform 62">
            <a:extLst>
              <a:ext uri="{FF2B5EF4-FFF2-40B4-BE49-F238E27FC236}">
                <a16:creationId xmlns:a16="http://schemas.microsoft.com/office/drawing/2014/main" id="{681611A2-482B-F895-7213-97248BD3F410}"/>
              </a:ext>
            </a:extLst>
          </xdr:cNvPr>
          <xdr:cNvSpPr>
            <a:spLocks/>
          </xdr:cNvSpPr>
        </xdr:nvSpPr>
        <xdr:spPr bwMode="auto">
          <a:xfrm>
            <a:off x="2918856" y="2736850"/>
            <a:ext cx="751549" cy="573088"/>
          </a:xfrm>
          <a:custGeom>
            <a:avLst/>
            <a:gdLst/>
            <a:ahLst/>
            <a:cxnLst>
              <a:cxn ang="0">
                <a:pos x="931" y="300"/>
              </a:cxn>
              <a:cxn ang="0">
                <a:pos x="915" y="420"/>
              </a:cxn>
              <a:cxn ang="0">
                <a:pos x="1131" y="507"/>
              </a:cxn>
              <a:cxn ang="0">
                <a:pos x="1159" y="595"/>
              </a:cxn>
              <a:cxn ang="0">
                <a:pos x="1184" y="699"/>
              </a:cxn>
              <a:cxn ang="0">
                <a:pos x="1109" y="894"/>
              </a:cxn>
              <a:cxn ang="0">
                <a:pos x="977" y="955"/>
              </a:cxn>
              <a:cxn ang="0">
                <a:pos x="797" y="895"/>
              </a:cxn>
              <a:cxn ang="0">
                <a:pos x="671" y="851"/>
              </a:cxn>
              <a:cxn ang="0">
                <a:pos x="629" y="823"/>
              </a:cxn>
              <a:cxn ang="0">
                <a:pos x="560" y="794"/>
              </a:cxn>
              <a:cxn ang="0">
                <a:pos x="438" y="798"/>
              </a:cxn>
              <a:cxn ang="0">
                <a:pos x="365" y="734"/>
              </a:cxn>
              <a:cxn ang="0">
                <a:pos x="253" y="572"/>
              </a:cxn>
              <a:cxn ang="0">
                <a:pos x="238" y="472"/>
              </a:cxn>
              <a:cxn ang="0">
                <a:pos x="248" y="338"/>
              </a:cxn>
              <a:cxn ang="0">
                <a:pos x="215" y="360"/>
              </a:cxn>
              <a:cxn ang="0">
                <a:pos x="75" y="378"/>
              </a:cxn>
              <a:cxn ang="0">
                <a:pos x="3" y="337"/>
              </a:cxn>
              <a:cxn ang="0">
                <a:pos x="156" y="255"/>
              </a:cxn>
              <a:cxn ang="0">
                <a:pos x="273" y="244"/>
              </a:cxn>
              <a:cxn ang="0">
                <a:pos x="350" y="183"/>
              </a:cxn>
              <a:cxn ang="0">
                <a:pos x="478" y="134"/>
              </a:cxn>
              <a:cxn ang="0">
                <a:pos x="513" y="37"/>
              </a:cxn>
              <a:cxn ang="0">
                <a:pos x="547" y="0"/>
              </a:cxn>
              <a:cxn ang="0">
                <a:pos x="767" y="84"/>
              </a:cxn>
              <a:cxn ang="0">
                <a:pos x="759" y="97"/>
              </a:cxn>
              <a:cxn ang="0">
                <a:pos x="554" y="11"/>
              </a:cxn>
              <a:cxn ang="0">
                <a:pos x="522" y="50"/>
              </a:cxn>
              <a:cxn ang="0">
                <a:pos x="491" y="139"/>
              </a:cxn>
              <a:cxn ang="0">
                <a:pos x="359" y="196"/>
              </a:cxn>
              <a:cxn ang="0">
                <a:pos x="276" y="260"/>
              </a:cxn>
              <a:cxn ang="0">
                <a:pos x="153" y="270"/>
              </a:cxn>
              <a:cxn ang="0">
                <a:pos x="12" y="336"/>
              </a:cxn>
              <a:cxn ang="0">
                <a:pos x="99" y="346"/>
              </a:cxn>
              <a:cxn ang="0">
                <a:pos x="242" y="319"/>
              </a:cxn>
              <a:cxn ang="0">
                <a:pos x="274" y="400"/>
              </a:cxn>
              <a:cxn ang="0">
                <a:pos x="278" y="540"/>
              </a:cxn>
              <a:cxn ang="0">
                <a:pos x="311" y="674"/>
              </a:cxn>
              <a:cxn ang="0">
                <a:pos x="413" y="733"/>
              </a:cxn>
              <a:cxn ang="0">
                <a:pos x="477" y="790"/>
              </a:cxn>
              <a:cxn ang="0">
                <a:pos x="609" y="810"/>
              </a:cxn>
              <a:cxn ang="0">
                <a:pos x="656" y="810"/>
              </a:cxn>
              <a:cxn ang="0">
                <a:pos x="748" y="874"/>
              </a:cxn>
              <a:cxn ang="0">
                <a:pos x="864" y="950"/>
              </a:cxn>
              <a:cxn ang="0">
                <a:pos x="1028" y="963"/>
              </a:cxn>
              <a:cxn ang="0">
                <a:pos x="1159" y="772"/>
              </a:cxn>
              <a:cxn ang="0">
                <a:pos x="1134" y="630"/>
              </a:cxn>
              <a:cxn ang="0">
                <a:pos x="1157" y="547"/>
              </a:cxn>
              <a:cxn ang="0">
                <a:pos x="981" y="507"/>
              </a:cxn>
              <a:cxn ang="0">
                <a:pos x="886" y="384"/>
              </a:cxn>
              <a:cxn ang="0">
                <a:pos x="900" y="193"/>
              </a:cxn>
            </a:cxnLst>
            <a:rect l="0" t="0" r="r" b="b"/>
            <a:pathLst>
              <a:path w="1185" h="977">
                <a:moveTo>
                  <a:pt x="926" y="139"/>
                </a:moveTo>
                <a:lnTo>
                  <a:pt x="916" y="196"/>
                </a:lnTo>
                <a:lnTo>
                  <a:pt x="916" y="193"/>
                </a:lnTo>
                <a:lnTo>
                  <a:pt x="931" y="300"/>
                </a:lnTo>
                <a:cubicBezTo>
                  <a:pt x="931" y="301"/>
                  <a:pt x="931" y="302"/>
                  <a:pt x="930" y="304"/>
                </a:cubicBezTo>
                <a:lnTo>
                  <a:pt x="901" y="390"/>
                </a:lnTo>
                <a:lnTo>
                  <a:pt x="901" y="384"/>
                </a:lnTo>
                <a:lnTo>
                  <a:pt x="915" y="420"/>
                </a:lnTo>
                <a:lnTo>
                  <a:pt x="914" y="417"/>
                </a:lnTo>
                <a:lnTo>
                  <a:pt x="993" y="496"/>
                </a:lnTo>
                <a:lnTo>
                  <a:pt x="988" y="494"/>
                </a:lnTo>
                <a:lnTo>
                  <a:pt x="1131" y="507"/>
                </a:lnTo>
                <a:cubicBezTo>
                  <a:pt x="1133" y="507"/>
                  <a:pt x="1134" y="508"/>
                  <a:pt x="1135" y="509"/>
                </a:cubicBezTo>
                <a:lnTo>
                  <a:pt x="1167" y="534"/>
                </a:lnTo>
                <a:cubicBezTo>
                  <a:pt x="1169" y="536"/>
                  <a:pt x="1170" y="539"/>
                  <a:pt x="1170" y="542"/>
                </a:cubicBezTo>
                <a:lnTo>
                  <a:pt x="1159" y="595"/>
                </a:lnTo>
                <a:lnTo>
                  <a:pt x="1148" y="629"/>
                </a:lnTo>
                <a:lnTo>
                  <a:pt x="1148" y="623"/>
                </a:lnTo>
                <a:lnTo>
                  <a:pt x="1184" y="694"/>
                </a:lnTo>
                <a:cubicBezTo>
                  <a:pt x="1184" y="696"/>
                  <a:pt x="1185" y="697"/>
                  <a:pt x="1184" y="699"/>
                </a:cubicBezTo>
                <a:lnTo>
                  <a:pt x="1174" y="776"/>
                </a:lnTo>
                <a:cubicBezTo>
                  <a:pt x="1174" y="777"/>
                  <a:pt x="1174" y="778"/>
                  <a:pt x="1173" y="779"/>
                </a:cubicBezTo>
                <a:lnTo>
                  <a:pt x="1148" y="829"/>
                </a:lnTo>
                <a:lnTo>
                  <a:pt x="1109" y="894"/>
                </a:lnTo>
                <a:lnTo>
                  <a:pt x="1068" y="945"/>
                </a:lnTo>
                <a:lnTo>
                  <a:pt x="1039" y="974"/>
                </a:lnTo>
                <a:cubicBezTo>
                  <a:pt x="1037" y="976"/>
                  <a:pt x="1033" y="977"/>
                  <a:pt x="1030" y="976"/>
                </a:cubicBezTo>
                <a:lnTo>
                  <a:pt x="977" y="955"/>
                </a:lnTo>
                <a:lnTo>
                  <a:pt x="980" y="955"/>
                </a:lnTo>
                <a:lnTo>
                  <a:pt x="866" y="966"/>
                </a:lnTo>
                <a:cubicBezTo>
                  <a:pt x="863" y="966"/>
                  <a:pt x="861" y="965"/>
                  <a:pt x="859" y="963"/>
                </a:cubicBezTo>
                <a:lnTo>
                  <a:pt x="797" y="895"/>
                </a:lnTo>
                <a:lnTo>
                  <a:pt x="802" y="898"/>
                </a:lnTo>
                <a:lnTo>
                  <a:pt x="746" y="890"/>
                </a:lnTo>
                <a:cubicBezTo>
                  <a:pt x="745" y="890"/>
                  <a:pt x="744" y="890"/>
                  <a:pt x="743" y="889"/>
                </a:cubicBezTo>
                <a:lnTo>
                  <a:pt x="671" y="851"/>
                </a:lnTo>
                <a:cubicBezTo>
                  <a:pt x="670" y="850"/>
                  <a:pt x="670" y="850"/>
                  <a:pt x="669" y="849"/>
                </a:cubicBezTo>
                <a:lnTo>
                  <a:pt x="644" y="821"/>
                </a:lnTo>
                <a:lnTo>
                  <a:pt x="650" y="823"/>
                </a:lnTo>
                <a:lnTo>
                  <a:pt x="629" y="823"/>
                </a:lnTo>
                <a:lnTo>
                  <a:pt x="630" y="823"/>
                </a:lnTo>
                <a:lnTo>
                  <a:pt x="612" y="826"/>
                </a:lnTo>
                <a:cubicBezTo>
                  <a:pt x="610" y="827"/>
                  <a:pt x="608" y="826"/>
                  <a:pt x="606" y="825"/>
                </a:cubicBezTo>
                <a:lnTo>
                  <a:pt x="560" y="794"/>
                </a:lnTo>
                <a:lnTo>
                  <a:pt x="566" y="795"/>
                </a:lnTo>
                <a:lnTo>
                  <a:pt x="479" y="805"/>
                </a:lnTo>
                <a:cubicBezTo>
                  <a:pt x="478" y="806"/>
                  <a:pt x="477" y="806"/>
                  <a:pt x="477" y="805"/>
                </a:cubicBezTo>
                <a:lnTo>
                  <a:pt x="438" y="798"/>
                </a:lnTo>
                <a:cubicBezTo>
                  <a:pt x="436" y="797"/>
                  <a:pt x="434" y="796"/>
                  <a:pt x="433" y="794"/>
                </a:cubicBezTo>
                <a:lnTo>
                  <a:pt x="400" y="741"/>
                </a:lnTo>
                <a:lnTo>
                  <a:pt x="404" y="744"/>
                </a:lnTo>
                <a:lnTo>
                  <a:pt x="365" y="734"/>
                </a:lnTo>
                <a:cubicBezTo>
                  <a:pt x="364" y="733"/>
                  <a:pt x="364" y="733"/>
                  <a:pt x="363" y="732"/>
                </a:cubicBezTo>
                <a:lnTo>
                  <a:pt x="301" y="687"/>
                </a:lnTo>
                <a:cubicBezTo>
                  <a:pt x="300" y="686"/>
                  <a:pt x="299" y="685"/>
                  <a:pt x="299" y="683"/>
                </a:cubicBezTo>
                <a:lnTo>
                  <a:pt x="253" y="572"/>
                </a:lnTo>
                <a:cubicBezTo>
                  <a:pt x="252" y="570"/>
                  <a:pt x="252" y="568"/>
                  <a:pt x="253" y="566"/>
                </a:cubicBezTo>
                <a:lnTo>
                  <a:pt x="263" y="535"/>
                </a:lnTo>
                <a:lnTo>
                  <a:pt x="263" y="540"/>
                </a:lnTo>
                <a:lnTo>
                  <a:pt x="238" y="472"/>
                </a:lnTo>
                <a:cubicBezTo>
                  <a:pt x="237" y="470"/>
                  <a:pt x="237" y="469"/>
                  <a:pt x="237" y="467"/>
                </a:cubicBezTo>
                <a:lnTo>
                  <a:pt x="258" y="395"/>
                </a:lnTo>
                <a:lnTo>
                  <a:pt x="258" y="399"/>
                </a:lnTo>
                <a:lnTo>
                  <a:pt x="248" y="338"/>
                </a:lnTo>
                <a:lnTo>
                  <a:pt x="252" y="343"/>
                </a:lnTo>
                <a:lnTo>
                  <a:pt x="234" y="333"/>
                </a:lnTo>
                <a:lnTo>
                  <a:pt x="244" y="332"/>
                </a:lnTo>
                <a:lnTo>
                  <a:pt x="215" y="360"/>
                </a:lnTo>
                <a:cubicBezTo>
                  <a:pt x="214" y="362"/>
                  <a:pt x="212" y="363"/>
                  <a:pt x="210" y="363"/>
                </a:cubicBezTo>
                <a:lnTo>
                  <a:pt x="99" y="363"/>
                </a:lnTo>
                <a:lnTo>
                  <a:pt x="103" y="361"/>
                </a:lnTo>
                <a:lnTo>
                  <a:pt x="75" y="378"/>
                </a:lnTo>
                <a:cubicBezTo>
                  <a:pt x="73" y="379"/>
                  <a:pt x="70" y="379"/>
                  <a:pt x="68" y="378"/>
                </a:cubicBezTo>
                <a:lnTo>
                  <a:pt x="5" y="351"/>
                </a:lnTo>
                <a:cubicBezTo>
                  <a:pt x="3" y="349"/>
                  <a:pt x="1" y="347"/>
                  <a:pt x="1" y="344"/>
                </a:cubicBezTo>
                <a:cubicBezTo>
                  <a:pt x="0" y="341"/>
                  <a:pt x="1" y="339"/>
                  <a:pt x="3" y="337"/>
                </a:cubicBezTo>
                <a:lnTo>
                  <a:pt x="100" y="259"/>
                </a:lnTo>
                <a:cubicBezTo>
                  <a:pt x="101" y="258"/>
                  <a:pt x="103" y="257"/>
                  <a:pt x="104" y="257"/>
                </a:cubicBezTo>
                <a:lnTo>
                  <a:pt x="152" y="254"/>
                </a:lnTo>
                <a:cubicBezTo>
                  <a:pt x="153" y="254"/>
                  <a:pt x="155" y="255"/>
                  <a:pt x="156" y="255"/>
                </a:cubicBezTo>
                <a:lnTo>
                  <a:pt x="205" y="273"/>
                </a:lnTo>
                <a:lnTo>
                  <a:pt x="199" y="273"/>
                </a:lnTo>
                <a:lnTo>
                  <a:pt x="270" y="245"/>
                </a:lnTo>
                <a:cubicBezTo>
                  <a:pt x="271" y="244"/>
                  <a:pt x="272" y="244"/>
                  <a:pt x="273" y="244"/>
                </a:cubicBezTo>
                <a:lnTo>
                  <a:pt x="306" y="244"/>
                </a:lnTo>
                <a:lnTo>
                  <a:pt x="300" y="247"/>
                </a:lnTo>
                <a:lnTo>
                  <a:pt x="346" y="186"/>
                </a:lnTo>
                <a:cubicBezTo>
                  <a:pt x="347" y="185"/>
                  <a:pt x="348" y="183"/>
                  <a:pt x="350" y="183"/>
                </a:cubicBezTo>
                <a:lnTo>
                  <a:pt x="451" y="155"/>
                </a:lnTo>
                <a:lnTo>
                  <a:pt x="447" y="156"/>
                </a:lnTo>
                <a:lnTo>
                  <a:pt x="480" y="127"/>
                </a:lnTo>
                <a:lnTo>
                  <a:pt x="478" y="134"/>
                </a:lnTo>
                <a:lnTo>
                  <a:pt x="467" y="78"/>
                </a:lnTo>
                <a:cubicBezTo>
                  <a:pt x="467" y="75"/>
                  <a:pt x="468" y="72"/>
                  <a:pt x="470" y="70"/>
                </a:cubicBezTo>
                <a:lnTo>
                  <a:pt x="512" y="38"/>
                </a:lnTo>
                <a:cubicBezTo>
                  <a:pt x="512" y="37"/>
                  <a:pt x="513" y="37"/>
                  <a:pt x="513" y="37"/>
                </a:cubicBezTo>
                <a:lnTo>
                  <a:pt x="536" y="26"/>
                </a:lnTo>
                <a:lnTo>
                  <a:pt x="531" y="31"/>
                </a:lnTo>
                <a:lnTo>
                  <a:pt x="539" y="6"/>
                </a:lnTo>
                <a:cubicBezTo>
                  <a:pt x="540" y="3"/>
                  <a:pt x="543" y="0"/>
                  <a:pt x="547" y="0"/>
                </a:cubicBezTo>
                <a:lnTo>
                  <a:pt x="678" y="0"/>
                </a:lnTo>
                <a:cubicBezTo>
                  <a:pt x="680" y="0"/>
                  <a:pt x="682" y="1"/>
                  <a:pt x="684" y="3"/>
                </a:cubicBezTo>
                <a:lnTo>
                  <a:pt x="770" y="86"/>
                </a:lnTo>
                <a:lnTo>
                  <a:pt x="767" y="84"/>
                </a:lnTo>
                <a:lnTo>
                  <a:pt x="920" y="130"/>
                </a:lnTo>
                <a:lnTo>
                  <a:pt x="916" y="145"/>
                </a:lnTo>
                <a:lnTo>
                  <a:pt x="762" y="99"/>
                </a:lnTo>
                <a:cubicBezTo>
                  <a:pt x="761" y="99"/>
                  <a:pt x="760" y="98"/>
                  <a:pt x="759" y="97"/>
                </a:cubicBezTo>
                <a:lnTo>
                  <a:pt x="673" y="14"/>
                </a:lnTo>
                <a:lnTo>
                  <a:pt x="678" y="16"/>
                </a:lnTo>
                <a:lnTo>
                  <a:pt x="547" y="16"/>
                </a:lnTo>
                <a:lnTo>
                  <a:pt x="554" y="11"/>
                </a:lnTo>
                <a:lnTo>
                  <a:pt x="547" y="36"/>
                </a:lnTo>
                <a:cubicBezTo>
                  <a:pt x="546" y="38"/>
                  <a:pt x="545" y="40"/>
                  <a:pt x="542" y="41"/>
                </a:cubicBezTo>
                <a:lnTo>
                  <a:pt x="520" y="51"/>
                </a:lnTo>
                <a:lnTo>
                  <a:pt x="522" y="50"/>
                </a:lnTo>
                <a:lnTo>
                  <a:pt x="480" y="83"/>
                </a:lnTo>
                <a:lnTo>
                  <a:pt x="483" y="75"/>
                </a:lnTo>
                <a:lnTo>
                  <a:pt x="494" y="132"/>
                </a:lnTo>
                <a:cubicBezTo>
                  <a:pt x="494" y="134"/>
                  <a:pt x="493" y="137"/>
                  <a:pt x="491" y="139"/>
                </a:cubicBezTo>
                <a:lnTo>
                  <a:pt x="458" y="168"/>
                </a:lnTo>
                <a:cubicBezTo>
                  <a:pt x="457" y="169"/>
                  <a:pt x="456" y="170"/>
                  <a:pt x="455" y="170"/>
                </a:cubicBezTo>
                <a:lnTo>
                  <a:pt x="355" y="198"/>
                </a:lnTo>
                <a:lnTo>
                  <a:pt x="359" y="196"/>
                </a:lnTo>
                <a:lnTo>
                  <a:pt x="313" y="257"/>
                </a:lnTo>
                <a:cubicBezTo>
                  <a:pt x="311" y="259"/>
                  <a:pt x="309" y="260"/>
                  <a:pt x="306" y="260"/>
                </a:cubicBezTo>
                <a:lnTo>
                  <a:pt x="273" y="260"/>
                </a:lnTo>
                <a:lnTo>
                  <a:pt x="276" y="260"/>
                </a:lnTo>
                <a:lnTo>
                  <a:pt x="205" y="288"/>
                </a:lnTo>
                <a:cubicBezTo>
                  <a:pt x="203" y="289"/>
                  <a:pt x="201" y="289"/>
                  <a:pt x="199" y="288"/>
                </a:cubicBezTo>
                <a:lnTo>
                  <a:pt x="150" y="270"/>
                </a:lnTo>
                <a:lnTo>
                  <a:pt x="153" y="270"/>
                </a:lnTo>
                <a:lnTo>
                  <a:pt x="105" y="273"/>
                </a:lnTo>
                <a:lnTo>
                  <a:pt x="110" y="271"/>
                </a:lnTo>
                <a:lnTo>
                  <a:pt x="14" y="349"/>
                </a:lnTo>
                <a:lnTo>
                  <a:pt x="12" y="336"/>
                </a:lnTo>
                <a:lnTo>
                  <a:pt x="74" y="363"/>
                </a:lnTo>
                <a:lnTo>
                  <a:pt x="67" y="364"/>
                </a:lnTo>
                <a:lnTo>
                  <a:pt x="95" y="348"/>
                </a:lnTo>
                <a:cubicBezTo>
                  <a:pt x="96" y="347"/>
                  <a:pt x="98" y="346"/>
                  <a:pt x="99" y="346"/>
                </a:cubicBezTo>
                <a:lnTo>
                  <a:pt x="210" y="346"/>
                </a:lnTo>
                <a:lnTo>
                  <a:pt x="204" y="349"/>
                </a:lnTo>
                <a:lnTo>
                  <a:pt x="232" y="321"/>
                </a:lnTo>
                <a:cubicBezTo>
                  <a:pt x="235" y="318"/>
                  <a:pt x="239" y="317"/>
                  <a:pt x="242" y="319"/>
                </a:cubicBezTo>
                <a:lnTo>
                  <a:pt x="260" y="329"/>
                </a:lnTo>
                <a:cubicBezTo>
                  <a:pt x="262" y="331"/>
                  <a:pt x="263" y="333"/>
                  <a:pt x="264" y="335"/>
                </a:cubicBezTo>
                <a:lnTo>
                  <a:pt x="274" y="396"/>
                </a:lnTo>
                <a:cubicBezTo>
                  <a:pt x="274" y="397"/>
                  <a:pt x="274" y="399"/>
                  <a:pt x="274" y="400"/>
                </a:cubicBezTo>
                <a:lnTo>
                  <a:pt x="253" y="471"/>
                </a:lnTo>
                <a:lnTo>
                  <a:pt x="253" y="466"/>
                </a:lnTo>
                <a:lnTo>
                  <a:pt x="278" y="534"/>
                </a:lnTo>
                <a:cubicBezTo>
                  <a:pt x="279" y="536"/>
                  <a:pt x="279" y="538"/>
                  <a:pt x="278" y="540"/>
                </a:cubicBezTo>
                <a:lnTo>
                  <a:pt x="268" y="571"/>
                </a:lnTo>
                <a:lnTo>
                  <a:pt x="268" y="565"/>
                </a:lnTo>
                <a:lnTo>
                  <a:pt x="314" y="677"/>
                </a:lnTo>
                <a:lnTo>
                  <a:pt x="311" y="674"/>
                </a:lnTo>
                <a:lnTo>
                  <a:pt x="372" y="719"/>
                </a:lnTo>
                <a:lnTo>
                  <a:pt x="370" y="718"/>
                </a:lnTo>
                <a:lnTo>
                  <a:pt x="409" y="729"/>
                </a:lnTo>
                <a:cubicBezTo>
                  <a:pt x="411" y="730"/>
                  <a:pt x="412" y="731"/>
                  <a:pt x="413" y="733"/>
                </a:cubicBezTo>
                <a:lnTo>
                  <a:pt x="446" y="786"/>
                </a:lnTo>
                <a:lnTo>
                  <a:pt x="441" y="782"/>
                </a:lnTo>
                <a:lnTo>
                  <a:pt x="480" y="790"/>
                </a:lnTo>
                <a:lnTo>
                  <a:pt x="477" y="790"/>
                </a:lnTo>
                <a:lnTo>
                  <a:pt x="564" y="779"/>
                </a:lnTo>
                <a:cubicBezTo>
                  <a:pt x="566" y="779"/>
                  <a:pt x="568" y="779"/>
                  <a:pt x="569" y="780"/>
                </a:cubicBezTo>
                <a:lnTo>
                  <a:pt x="615" y="812"/>
                </a:lnTo>
                <a:lnTo>
                  <a:pt x="609" y="810"/>
                </a:lnTo>
                <a:lnTo>
                  <a:pt x="628" y="807"/>
                </a:lnTo>
                <a:cubicBezTo>
                  <a:pt x="628" y="807"/>
                  <a:pt x="628" y="807"/>
                  <a:pt x="629" y="807"/>
                </a:cubicBezTo>
                <a:lnTo>
                  <a:pt x="650" y="807"/>
                </a:lnTo>
                <a:cubicBezTo>
                  <a:pt x="652" y="807"/>
                  <a:pt x="654" y="808"/>
                  <a:pt x="656" y="810"/>
                </a:cubicBezTo>
                <a:lnTo>
                  <a:pt x="681" y="838"/>
                </a:lnTo>
                <a:lnTo>
                  <a:pt x="679" y="837"/>
                </a:lnTo>
                <a:lnTo>
                  <a:pt x="750" y="875"/>
                </a:lnTo>
                <a:lnTo>
                  <a:pt x="748" y="874"/>
                </a:lnTo>
                <a:lnTo>
                  <a:pt x="804" y="882"/>
                </a:lnTo>
                <a:cubicBezTo>
                  <a:pt x="806" y="882"/>
                  <a:pt x="808" y="883"/>
                  <a:pt x="809" y="884"/>
                </a:cubicBezTo>
                <a:lnTo>
                  <a:pt x="871" y="953"/>
                </a:lnTo>
                <a:lnTo>
                  <a:pt x="864" y="950"/>
                </a:lnTo>
                <a:lnTo>
                  <a:pt x="979" y="939"/>
                </a:lnTo>
                <a:cubicBezTo>
                  <a:pt x="980" y="939"/>
                  <a:pt x="981" y="939"/>
                  <a:pt x="982" y="940"/>
                </a:cubicBezTo>
                <a:lnTo>
                  <a:pt x="1036" y="961"/>
                </a:lnTo>
                <a:lnTo>
                  <a:pt x="1028" y="963"/>
                </a:lnTo>
                <a:lnTo>
                  <a:pt x="1055" y="935"/>
                </a:lnTo>
                <a:lnTo>
                  <a:pt x="1095" y="885"/>
                </a:lnTo>
                <a:lnTo>
                  <a:pt x="1134" y="822"/>
                </a:lnTo>
                <a:lnTo>
                  <a:pt x="1159" y="772"/>
                </a:lnTo>
                <a:lnTo>
                  <a:pt x="1158" y="774"/>
                </a:lnTo>
                <a:lnTo>
                  <a:pt x="1169" y="697"/>
                </a:lnTo>
                <a:lnTo>
                  <a:pt x="1169" y="701"/>
                </a:lnTo>
                <a:lnTo>
                  <a:pt x="1134" y="630"/>
                </a:lnTo>
                <a:cubicBezTo>
                  <a:pt x="1133" y="628"/>
                  <a:pt x="1133" y="626"/>
                  <a:pt x="1133" y="624"/>
                </a:cubicBezTo>
                <a:lnTo>
                  <a:pt x="1144" y="592"/>
                </a:lnTo>
                <a:lnTo>
                  <a:pt x="1154" y="539"/>
                </a:lnTo>
                <a:lnTo>
                  <a:pt x="1157" y="547"/>
                </a:lnTo>
                <a:lnTo>
                  <a:pt x="1125" y="521"/>
                </a:lnTo>
                <a:lnTo>
                  <a:pt x="1130" y="523"/>
                </a:lnTo>
                <a:lnTo>
                  <a:pt x="986" y="510"/>
                </a:lnTo>
                <a:cubicBezTo>
                  <a:pt x="985" y="509"/>
                  <a:pt x="983" y="509"/>
                  <a:pt x="981" y="507"/>
                </a:cubicBezTo>
                <a:lnTo>
                  <a:pt x="902" y="428"/>
                </a:lnTo>
                <a:cubicBezTo>
                  <a:pt x="902" y="428"/>
                  <a:pt x="901" y="427"/>
                  <a:pt x="901" y="426"/>
                </a:cubicBezTo>
                <a:lnTo>
                  <a:pt x="886" y="390"/>
                </a:lnTo>
                <a:cubicBezTo>
                  <a:pt x="885" y="388"/>
                  <a:pt x="885" y="386"/>
                  <a:pt x="886" y="384"/>
                </a:cubicBezTo>
                <a:lnTo>
                  <a:pt x="915" y="298"/>
                </a:lnTo>
                <a:lnTo>
                  <a:pt x="915" y="302"/>
                </a:lnTo>
                <a:lnTo>
                  <a:pt x="900" y="195"/>
                </a:lnTo>
                <a:cubicBezTo>
                  <a:pt x="900" y="194"/>
                  <a:pt x="900" y="194"/>
                  <a:pt x="900" y="193"/>
                </a:cubicBezTo>
                <a:lnTo>
                  <a:pt x="910" y="136"/>
                </a:lnTo>
                <a:lnTo>
                  <a:pt x="926" y="139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1" name="Freeform 63">
            <a:extLst>
              <a:ext uri="{FF2B5EF4-FFF2-40B4-BE49-F238E27FC236}">
                <a16:creationId xmlns:a16="http://schemas.microsoft.com/office/drawing/2014/main" id="{106FE987-B770-B07C-1531-AFDDC4B96F5C}"/>
              </a:ext>
            </a:extLst>
          </xdr:cNvPr>
          <xdr:cNvSpPr>
            <a:spLocks/>
          </xdr:cNvSpPr>
        </xdr:nvSpPr>
        <xdr:spPr bwMode="auto">
          <a:xfrm>
            <a:off x="2170747" y="1698625"/>
            <a:ext cx="1860814" cy="1239838"/>
          </a:xfrm>
          <a:custGeom>
            <a:avLst/>
            <a:gdLst/>
            <a:ahLst/>
            <a:cxnLst>
              <a:cxn ang="0">
                <a:pos x="404" y="86"/>
              </a:cxn>
              <a:cxn ang="0">
                <a:pos x="378" y="27"/>
              </a:cxn>
              <a:cxn ang="0">
                <a:pos x="333" y="41"/>
              </a:cxn>
              <a:cxn ang="0">
                <a:pos x="322" y="50"/>
              </a:cxn>
              <a:cxn ang="0">
                <a:pos x="309" y="58"/>
              </a:cxn>
              <a:cxn ang="0">
                <a:pos x="226" y="97"/>
              </a:cxn>
              <a:cxn ang="0">
                <a:pos x="260" y="103"/>
              </a:cxn>
              <a:cxn ang="0">
                <a:pos x="263" y="126"/>
              </a:cxn>
              <a:cxn ang="0">
                <a:pos x="215" y="135"/>
              </a:cxn>
              <a:cxn ang="0">
                <a:pos x="243" y="205"/>
              </a:cxn>
              <a:cxn ang="0">
                <a:pos x="256" y="242"/>
              </a:cxn>
              <a:cxn ang="0">
                <a:pos x="225" y="437"/>
              </a:cxn>
              <a:cxn ang="0">
                <a:pos x="203" y="436"/>
              </a:cxn>
              <a:cxn ang="0">
                <a:pos x="166" y="452"/>
              </a:cxn>
              <a:cxn ang="0">
                <a:pos x="48" y="511"/>
              </a:cxn>
              <a:cxn ang="0">
                <a:pos x="31" y="564"/>
              </a:cxn>
              <a:cxn ang="0">
                <a:pos x="1" y="622"/>
              </a:cxn>
              <a:cxn ang="0">
                <a:pos x="0" y="634"/>
              </a:cxn>
              <a:cxn ang="0">
                <a:pos x="201" y="684"/>
              </a:cxn>
              <a:cxn ang="0">
                <a:pos x="436" y="781"/>
              </a:cxn>
              <a:cxn ang="0">
                <a:pos x="490" y="751"/>
              </a:cxn>
              <a:cxn ang="0">
                <a:pos x="535" y="747"/>
              </a:cxn>
              <a:cxn ang="0">
                <a:pos x="565" y="724"/>
              </a:cxn>
              <a:cxn ang="0">
                <a:pos x="615" y="702"/>
              </a:cxn>
              <a:cxn ang="0">
                <a:pos x="626" y="669"/>
              </a:cxn>
              <a:cxn ang="0">
                <a:pos x="638" y="655"/>
              </a:cxn>
              <a:cxn ang="0">
                <a:pos x="719" y="686"/>
              </a:cxn>
              <a:cxn ang="0">
                <a:pos x="962" y="694"/>
              </a:cxn>
              <a:cxn ang="0">
                <a:pos x="968" y="642"/>
              </a:cxn>
              <a:cxn ang="0">
                <a:pos x="981" y="603"/>
              </a:cxn>
              <a:cxn ang="0">
                <a:pos x="1011" y="459"/>
              </a:cxn>
              <a:cxn ang="0">
                <a:pos x="1066" y="267"/>
              </a:cxn>
              <a:cxn ang="0">
                <a:pos x="1019" y="245"/>
              </a:cxn>
              <a:cxn ang="0">
                <a:pos x="934" y="176"/>
              </a:cxn>
              <a:cxn ang="0">
                <a:pos x="871" y="124"/>
              </a:cxn>
              <a:cxn ang="0">
                <a:pos x="850" y="148"/>
              </a:cxn>
              <a:cxn ang="0">
                <a:pos x="831" y="182"/>
              </a:cxn>
              <a:cxn ang="0">
                <a:pos x="792" y="178"/>
              </a:cxn>
              <a:cxn ang="0">
                <a:pos x="759" y="186"/>
              </a:cxn>
              <a:cxn ang="0">
                <a:pos x="741" y="228"/>
              </a:cxn>
              <a:cxn ang="0">
                <a:pos x="694" y="186"/>
              </a:cxn>
              <a:cxn ang="0">
                <a:pos x="702" y="164"/>
              </a:cxn>
              <a:cxn ang="0">
                <a:pos x="659" y="22"/>
              </a:cxn>
              <a:cxn ang="0">
                <a:pos x="635" y="11"/>
              </a:cxn>
              <a:cxn ang="0">
                <a:pos x="593" y="47"/>
              </a:cxn>
              <a:cxn ang="0">
                <a:pos x="571" y="59"/>
              </a:cxn>
              <a:cxn ang="0">
                <a:pos x="528" y="84"/>
              </a:cxn>
              <a:cxn ang="0">
                <a:pos x="502" y="116"/>
              </a:cxn>
              <a:cxn ang="0">
                <a:pos x="497" y="95"/>
              </a:cxn>
              <a:cxn ang="0">
                <a:pos x="474" y="105"/>
              </a:cxn>
              <a:cxn ang="0">
                <a:pos x="413" y="84"/>
              </a:cxn>
            </a:cxnLst>
            <a:rect l="0" t="0" r="r" b="b"/>
            <a:pathLst>
              <a:path w="1082" h="781">
                <a:moveTo>
                  <a:pt x="413" y="84"/>
                </a:moveTo>
                <a:lnTo>
                  <a:pt x="404" y="86"/>
                </a:lnTo>
                <a:lnTo>
                  <a:pt x="384" y="34"/>
                </a:lnTo>
                <a:lnTo>
                  <a:pt x="378" y="27"/>
                </a:lnTo>
                <a:lnTo>
                  <a:pt x="349" y="52"/>
                </a:lnTo>
                <a:lnTo>
                  <a:pt x="333" y="41"/>
                </a:lnTo>
                <a:lnTo>
                  <a:pt x="326" y="41"/>
                </a:lnTo>
                <a:lnTo>
                  <a:pt x="322" y="50"/>
                </a:lnTo>
                <a:lnTo>
                  <a:pt x="324" y="52"/>
                </a:lnTo>
                <a:lnTo>
                  <a:pt x="309" y="58"/>
                </a:lnTo>
                <a:lnTo>
                  <a:pt x="228" y="61"/>
                </a:lnTo>
                <a:lnTo>
                  <a:pt x="226" y="97"/>
                </a:lnTo>
                <a:lnTo>
                  <a:pt x="241" y="101"/>
                </a:lnTo>
                <a:lnTo>
                  <a:pt x="260" y="103"/>
                </a:lnTo>
                <a:lnTo>
                  <a:pt x="266" y="118"/>
                </a:lnTo>
                <a:lnTo>
                  <a:pt x="263" y="126"/>
                </a:lnTo>
                <a:lnTo>
                  <a:pt x="243" y="122"/>
                </a:lnTo>
                <a:lnTo>
                  <a:pt x="215" y="135"/>
                </a:lnTo>
                <a:lnTo>
                  <a:pt x="216" y="181"/>
                </a:lnTo>
                <a:lnTo>
                  <a:pt x="243" y="205"/>
                </a:lnTo>
                <a:lnTo>
                  <a:pt x="243" y="224"/>
                </a:lnTo>
                <a:lnTo>
                  <a:pt x="256" y="242"/>
                </a:lnTo>
                <a:lnTo>
                  <a:pt x="235" y="419"/>
                </a:lnTo>
                <a:lnTo>
                  <a:pt x="225" y="437"/>
                </a:lnTo>
                <a:lnTo>
                  <a:pt x="219" y="446"/>
                </a:lnTo>
                <a:lnTo>
                  <a:pt x="203" y="436"/>
                </a:lnTo>
                <a:lnTo>
                  <a:pt x="174" y="439"/>
                </a:lnTo>
                <a:lnTo>
                  <a:pt x="166" y="452"/>
                </a:lnTo>
                <a:lnTo>
                  <a:pt x="108" y="467"/>
                </a:lnTo>
                <a:lnTo>
                  <a:pt x="48" y="511"/>
                </a:lnTo>
                <a:lnTo>
                  <a:pt x="47" y="534"/>
                </a:lnTo>
                <a:lnTo>
                  <a:pt x="31" y="564"/>
                </a:lnTo>
                <a:lnTo>
                  <a:pt x="34" y="596"/>
                </a:lnTo>
                <a:lnTo>
                  <a:pt x="1" y="622"/>
                </a:lnTo>
                <a:lnTo>
                  <a:pt x="0" y="634"/>
                </a:lnTo>
                <a:lnTo>
                  <a:pt x="0" y="634"/>
                </a:lnTo>
                <a:lnTo>
                  <a:pt x="60" y="658"/>
                </a:lnTo>
                <a:lnTo>
                  <a:pt x="201" y="684"/>
                </a:lnTo>
                <a:lnTo>
                  <a:pt x="378" y="756"/>
                </a:lnTo>
                <a:lnTo>
                  <a:pt x="436" y="781"/>
                </a:lnTo>
                <a:lnTo>
                  <a:pt x="472" y="752"/>
                </a:lnTo>
                <a:lnTo>
                  <a:pt x="490" y="751"/>
                </a:lnTo>
                <a:lnTo>
                  <a:pt x="508" y="757"/>
                </a:lnTo>
                <a:lnTo>
                  <a:pt x="535" y="747"/>
                </a:lnTo>
                <a:lnTo>
                  <a:pt x="548" y="747"/>
                </a:lnTo>
                <a:lnTo>
                  <a:pt x="565" y="724"/>
                </a:lnTo>
                <a:lnTo>
                  <a:pt x="602" y="713"/>
                </a:lnTo>
                <a:lnTo>
                  <a:pt x="615" y="702"/>
                </a:lnTo>
                <a:lnTo>
                  <a:pt x="611" y="681"/>
                </a:lnTo>
                <a:lnTo>
                  <a:pt x="626" y="669"/>
                </a:lnTo>
                <a:lnTo>
                  <a:pt x="635" y="665"/>
                </a:lnTo>
                <a:lnTo>
                  <a:pt x="638" y="655"/>
                </a:lnTo>
                <a:lnTo>
                  <a:pt x="687" y="655"/>
                </a:lnTo>
                <a:lnTo>
                  <a:pt x="719" y="686"/>
                </a:lnTo>
                <a:lnTo>
                  <a:pt x="777" y="704"/>
                </a:lnTo>
                <a:lnTo>
                  <a:pt x="962" y="694"/>
                </a:lnTo>
                <a:lnTo>
                  <a:pt x="968" y="665"/>
                </a:lnTo>
                <a:lnTo>
                  <a:pt x="968" y="642"/>
                </a:lnTo>
                <a:lnTo>
                  <a:pt x="969" y="628"/>
                </a:lnTo>
                <a:lnTo>
                  <a:pt x="981" y="603"/>
                </a:lnTo>
                <a:lnTo>
                  <a:pt x="964" y="571"/>
                </a:lnTo>
                <a:lnTo>
                  <a:pt x="1011" y="459"/>
                </a:lnTo>
                <a:lnTo>
                  <a:pt x="1082" y="280"/>
                </a:lnTo>
                <a:lnTo>
                  <a:pt x="1066" y="267"/>
                </a:lnTo>
                <a:lnTo>
                  <a:pt x="1034" y="245"/>
                </a:lnTo>
                <a:lnTo>
                  <a:pt x="1019" y="245"/>
                </a:lnTo>
                <a:lnTo>
                  <a:pt x="977" y="240"/>
                </a:lnTo>
                <a:lnTo>
                  <a:pt x="934" y="176"/>
                </a:lnTo>
                <a:lnTo>
                  <a:pt x="928" y="120"/>
                </a:lnTo>
                <a:lnTo>
                  <a:pt x="871" y="124"/>
                </a:lnTo>
                <a:lnTo>
                  <a:pt x="853" y="135"/>
                </a:lnTo>
                <a:lnTo>
                  <a:pt x="850" y="148"/>
                </a:lnTo>
                <a:lnTo>
                  <a:pt x="835" y="160"/>
                </a:lnTo>
                <a:lnTo>
                  <a:pt x="831" y="182"/>
                </a:lnTo>
                <a:lnTo>
                  <a:pt x="812" y="193"/>
                </a:lnTo>
                <a:lnTo>
                  <a:pt x="792" y="178"/>
                </a:lnTo>
                <a:lnTo>
                  <a:pt x="780" y="173"/>
                </a:lnTo>
                <a:lnTo>
                  <a:pt x="759" y="186"/>
                </a:lnTo>
                <a:lnTo>
                  <a:pt x="750" y="221"/>
                </a:lnTo>
                <a:lnTo>
                  <a:pt x="741" y="228"/>
                </a:lnTo>
                <a:lnTo>
                  <a:pt x="691" y="188"/>
                </a:lnTo>
                <a:lnTo>
                  <a:pt x="694" y="186"/>
                </a:lnTo>
                <a:lnTo>
                  <a:pt x="699" y="181"/>
                </a:lnTo>
                <a:lnTo>
                  <a:pt x="702" y="164"/>
                </a:lnTo>
                <a:lnTo>
                  <a:pt x="692" y="85"/>
                </a:lnTo>
                <a:lnTo>
                  <a:pt x="659" y="22"/>
                </a:lnTo>
                <a:lnTo>
                  <a:pt x="638" y="0"/>
                </a:lnTo>
                <a:lnTo>
                  <a:pt x="635" y="11"/>
                </a:lnTo>
                <a:lnTo>
                  <a:pt x="595" y="35"/>
                </a:lnTo>
                <a:lnTo>
                  <a:pt x="593" y="47"/>
                </a:lnTo>
                <a:lnTo>
                  <a:pt x="579" y="66"/>
                </a:lnTo>
                <a:lnTo>
                  <a:pt x="571" y="59"/>
                </a:lnTo>
                <a:lnTo>
                  <a:pt x="554" y="73"/>
                </a:lnTo>
                <a:lnTo>
                  <a:pt x="528" y="84"/>
                </a:lnTo>
                <a:lnTo>
                  <a:pt x="525" y="91"/>
                </a:lnTo>
                <a:lnTo>
                  <a:pt x="502" y="116"/>
                </a:lnTo>
                <a:lnTo>
                  <a:pt x="495" y="113"/>
                </a:lnTo>
                <a:lnTo>
                  <a:pt x="497" y="95"/>
                </a:lnTo>
                <a:lnTo>
                  <a:pt x="491" y="94"/>
                </a:lnTo>
                <a:lnTo>
                  <a:pt x="474" y="105"/>
                </a:lnTo>
                <a:lnTo>
                  <a:pt x="456" y="112"/>
                </a:lnTo>
                <a:lnTo>
                  <a:pt x="413" y="84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2" name="Freeform 64">
            <a:extLst>
              <a:ext uri="{FF2B5EF4-FFF2-40B4-BE49-F238E27FC236}">
                <a16:creationId xmlns:a16="http://schemas.microsoft.com/office/drawing/2014/main" id="{4EB002A9-B921-5409-8AEC-C86ECD982FCB}"/>
              </a:ext>
            </a:extLst>
          </xdr:cNvPr>
          <xdr:cNvSpPr>
            <a:spLocks noEditPoints="1"/>
          </xdr:cNvSpPr>
        </xdr:nvSpPr>
        <xdr:spPr bwMode="auto">
          <a:xfrm>
            <a:off x="2165588" y="1693863"/>
            <a:ext cx="1871133" cy="1249363"/>
          </a:xfrm>
          <a:custGeom>
            <a:avLst/>
            <a:gdLst/>
            <a:ahLst/>
            <a:cxnLst>
              <a:cxn ang="0">
                <a:pos x="1025" y="86"/>
              </a:cxn>
              <a:cxn ang="0">
                <a:pos x="897" y="120"/>
              </a:cxn>
              <a:cxn ang="0">
                <a:pos x="843" y="172"/>
              </a:cxn>
              <a:cxn ang="0">
                <a:pos x="719" y="284"/>
              </a:cxn>
              <a:cxn ang="0">
                <a:pos x="592" y="378"/>
              </a:cxn>
              <a:cxn ang="0">
                <a:pos x="674" y="609"/>
              </a:cxn>
              <a:cxn ang="0">
                <a:pos x="604" y="1223"/>
              </a:cxn>
              <a:cxn ang="0">
                <a:pos x="459" y="1238"/>
              </a:cxn>
              <a:cxn ang="0">
                <a:pos x="101" y="1537"/>
              </a:cxn>
              <a:cxn ang="0">
                <a:pos x="9" y="1730"/>
              </a:cxn>
              <a:cxn ang="0">
                <a:pos x="1034" y="2044"/>
              </a:cxn>
              <a:cxn ang="0">
                <a:pos x="1387" y="2048"/>
              </a:cxn>
              <a:cxn ang="0">
                <a:pos x="1535" y="1958"/>
              </a:cxn>
              <a:cxn ang="0">
                <a:pos x="1698" y="1810"/>
              </a:cxn>
              <a:cxn ang="0">
                <a:pos x="1873" y="1774"/>
              </a:cxn>
              <a:cxn ang="0">
                <a:pos x="2620" y="1804"/>
              </a:cxn>
              <a:cxn ang="0">
                <a:pos x="2610" y="1556"/>
              </a:cxn>
              <a:cxn ang="0">
                <a:pos x="2806" y="680"/>
              </a:cxn>
              <a:cxn ang="0">
                <a:pos x="2520" y="341"/>
              </a:cxn>
              <a:cxn ang="0">
                <a:pos x="2272" y="445"/>
              </a:cxn>
              <a:cxn ang="0">
                <a:pos x="2148" y="497"/>
              </a:cxn>
              <a:cxn ang="0">
                <a:pos x="2017" y="631"/>
              </a:cxn>
              <a:cxn ang="0">
                <a:pos x="1896" y="491"/>
              </a:cxn>
              <a:cxn ang="0">
                <a:pos x="1786" y="71"/>
              </a:cxn>
              <a:cxn ang="0">
                <a:pos x="1621" y="136"/>
              </a:cxn>
              <a:cxn ang="0">
                <a:pos x="1513" y="210"/>
              </a:cxn>
              <a:cxn ang="0">
                <a:pos x="1362" y="327"/>
              </a:cxn>
              <a:cxn ang="0">
                <a:pos x="1294" y="298"/>
              </a:cxn>
              <a:cxn ang="0">
                <a:pos x="1287" y="283"/>
              </a:cxn>
              <a:cxn ang="0">
                <a:pos x="1351" y="305"/>
              </a:cxn>
              <a:cxn ang="0">
                <a:pos x="1505" y="196"/>
              </a:cxn>
              <a:cxn ang="0">
                <a:pos x="1605" y="134"/>
              </a:cxn>
              <a:cxn ang="0">
                <a:pos x="1740" y="3"/>
              </a:cxn>
              <a:cxn ang="0">
                <a:pos x="1908" y="499"/>
              </a:cxn>
              <a:cxn ang="0">
                <a:pos x="2008" y="618"/>
              </a:cxn>
              <a:cxn ang="0">
                <a:pos x="2155" y="483"/>
              </a:cxn>
              <a:cxn ang="0">
                <a:pos x="2262" y="432"/>
              </a:cxn>
              <a:cxn ang="0">
                <a:pos x="2519" y="325"/>
              </a:cxn>
              <a:cxn ang="0">
                <a:pos x="2806" y="663"/>
              </a:cxn>
              <a:cxn ang="0">
                <a:pos x="2624" y="1548"/>
              </a:cxn>
              <a:cxn ang="0">
                <a:pos x="2636" y="1807"/>
              </a:cxn>
              <a:cxn ang="0">
                <a:pos x="1862" y="1786"/>
              </a:cxn>
              <a:cxn ang="0">
                <a:pos x="1708" y="1823"/>
              </a:cxn>
              <a:cxn ang="0">
                <a:pos x="1539" y="1973"/>
              </a:cxn>
              <a:cxn ang="0">
                <a:pos x="1381" y="2064"/>
              </a:cxn>
              <a:cxn ang="0">
                <a:pos x="1028" y="2059"/>
              </a:cxn>
              <a:cxn ang="0">
                <a:pos x="8" y="1714"/>
              </a:cxn>
              <a:cxn ang="0">
                <a:pos x="85" y="1534"/>
              </a:cxn>
              <a:cxn ang="0">
                <a:pos x="299" y="1262"/>
              </a:cxn>
              <a:cxn ang="0">
                <a:pos x="606" y="1208"/>
              </a:cxn>
              <a:cxn ang="0">
                <a:pos x="661" y="618"/>
              </a:cxn>
              <a:cxn ang="0">
                <a:pos x="586" y="364"/>
              </a:cxn>
              <a:cxn ang="0">
                <a:pos x="704" y="291"/>
              </a:cxn>
              <a:cxn ang="0">
                <a:pos x="843" y="156"/>
              </a:cxn>
              <a:cxn ang="0">
                <a:pos x="890" y="109"/>
              </a:cxn>
              <a:cxn ang="0">
                <a:pos x="1037" y="76"/>
              </a:cxn>
              <a:cxn ang="0">
                <a:pos x="1247" y="302"/>
              </a:cxn>
            </a:cxnLst>
            <a:rect l="0" t="0" r="r" b="b"/>
            <a:pathLst>
              <a:path w="2945" h="2129">
                <a:moveTo>
                  <a:pt x="1122" y="240"/>
                </a:moveTo>
                <a:lnTo>
                  <a:pt x="1128" y="241"/>
                </a:lnTo>
                <a:lnTo>
                  <a:pt x="1103" y="247"/>
                </a:lnTo>
                <a:cubicBezTo>
                  <a:pt x="1099" y="248"/>
                  <a:pt x="1095" y="246"/>
                  <a:pt x="1093" y="242"/>
                </a:cubicBezTo>
                <a:lnTo>
                  <a:pt x="1039" y="102"/>
                </a:lnTo>
                <a:lnTo>
                  <a:pt x="1040" y="104"/>
                </a:lnTo>
                <a:lnTo>
                  <a:pt x="1025" y="86"/>
                </a:lnTo>
                <a:lnTo>
                  <a:pt x="1036" y="87"/>
                </a:lnTo>
                <a:lnTo>
                  <a:pt x="957" y="155"/>
                </a:lnTo>
                <a:cubicBezTo>
                  <a:pt x="954" y="157"/>
                  <a:pt x="950" y="158"/>
                  <a:pt x="947" y="155"/>
                </a:cubicBezTo>
                <a:lnTo>
                  <a:pt x="903" y="123"/>
                </a:lnTo>
                <a:lnTo>
                  <a:pt x="908" y="125"/>
                </a:lnTo>
                <a:lnTo>
                  <a:pt x="890" y="125"/>
                </a:lnTo>
                <a:lnTo>
                  <a:pt x="897" y="120"/>
                </a:lnTo>
                <a:lnTo>
                  <a:pt x="887" y="146"/>
                </a:lnTo>
                <a:lnTo>
                  <a:pt x="885" y="137"/>
                </a:lnTo>
                <a:lnTo>
                  <a:pt x="891" y="143"/>
                </a:lnTo>
                <a:cubicBezTo>
                  <a:pt x="893" y="145"/>
                  <a:pt x="894" y="148"/>
                  <a:pt x="893" y="151"/>
                </a:cubicBezTo>
                <a:cubicBezTo>
                  <a:pt x="893" y="153"/>
                  <a:pt x="891" y="156"/>
                  <a:pt x="888" y="156"/>
                </a:cubicBezTo>
                <a:lnTo>
                  <a:pt x="846" y="171"/>
                </a:lnTo>
                <a:cubicBezTo>
                  <a:pt x="845" y="172"/>
                  <a:pt x="844" y="172"/>
                  <a:pt x="843" y="172"/>
                </a:cubicBezTo>
                <a:lnTo>
                  <a:pt x="625" y="179"/>
                </a:lnTo>
                <a:lnTo>
                  <a:pt x="633" y="172"/>
                </a:lnTo>
                <a:lnTo>
                  <a:pt x="628" y="270"/>
                </a:lnTo>
                <a:lnTo>
                  <a:pt x="622" y="262"/>
                </a:lnTo>
                <a:lnTo>
                  <a:pt x="663" y="272"/>
                </a:lnTo>
                <a:lnTo>
                  <a:pt x="712" y="280"/>
                </a:lnTo>
                <a:cubicBezTo>
                  <a:pt x="715" y="280"/>
                  <a:pt x="717" y="282"/>
                  <a:pt x="719" y="284"/>
                </a:cubicBezTo>
                <a:lnTo>
                  <a:pt x="737" y="324"/>
                </a:lnTo>
                <a:cubicBezTo>
                  <a:pt x="738" y="326"/>
                  <a:pt x="738" y="329"/>
                  <a:pt x="736" y="331"/>
                </a:cubicBezTo>
                <a:lnTo>
                  <a:pt x="726" y="352"/>
                </a:lnTo>
                <a:cubicBezTo>
                  <a:pt x="725" y="355"/>
                  <a:pt x="721" y="357"/>
                  <a:pt x="717" y="356"/>
                </a:cubicBezTo>
                <a:lnTo>
                  <a:pt x="663" y="345"/>
                </a:lnTo>
                <a:lnTo>
                  <a:pt x="668" y="345"/>
                </a:lnTo>
                <a:lnTo>
                  <a:pt x="592" y="378"/>
                </a:lnTo>
                <a:lnTo>
                  <a:pt x="597" y="371"/>
                </a:lnTo>
                <a:lnTo>
                  <a:pt x="600" y="497"/>
                </a:lnTo>
                <a:lnTo>
                  <a:pt x="597" y="491"/>
                </a:lnTo>
                <a:lnTo>
                  <a:pt x="673" y="557"/>
                </a:lnTo>
                <a:cubicBezTo>
                  <a:pt x="674" y="558"/>
                  <a:pt x="675" y="560"/>
                  <a:pt x="675" y="563"/>
                </a:cubicBezTo>
                <a:lnTo>
                  <a:pt x="675" y="614"/>
                </a:lnTo>
                <a:lnTo>
                  <a:pt x="674" y="609"/>
                </a:lnTo>
                <a:lnTo>
                  <a:pt x="707" y="659"/>
                </a:lnTo>
                <a:cubicBezTo>
                  <a:pt x="708" y="661"/>
                  <a:pt x="709" y="663"/>
                  <a:pt x="709" y="664"/>
                </a:cubicBezTo>
                <a:lnTo>
                  <a:pt x="651" y="1141"/>
                </a:lnTo>
                <a:cubicBezTo>
                  <a:pt x="651" y="1142"/>
                  <a:pt x="651" y="1143"/>
                  <a:pt x="650" y="1144"/>
                </a:cubicBezTo>
                <a:lnTo>
                  <a:pt x="625" y="1193"/>
                </a:lnTo>
                <a:lnTo>
                  <a:pt x="609" y="1219"/>
                </a:lnTo>
                <a:cubicBezTo>
                  <a:pt x="608" y="1221"/>
                  <a:pt x="606" y="1222"/>
                  <a:pt x="604" y="1223"/>
                </a:cubicBezTo>
                <a:cubicBezTo>
                  <a:pt x="601" y="1223"/>
                  <a:pt x="599" y="1223"/>
                  <a:pt x="597" y="1222"/>
                </a:cubicBezTo>
                <a:lnTo>
                  <a:pt x="554" y="1193"/>
                </a:lnTo>
                <a:lnTo>
                  <a:pt x="559" y="1194"/>
                </a:lnTo>
                <a:lnTo>
                  <a:pt x="481" y="1202"/>
                </a:lnTo>
                <a:lnTo>
                  <a:pt x="487" y="1198"/>
                </a:lnTo>
                <a:lnTo>
                  <a:pt x="464" y="1235"/>
                </a:lnTo>
                <a:cubicBezTo>
                  <a:pt x="463" y="1236"/>
                  <a:pt x="461" y="1238"/>
                  <a:pt x="459" y="1238"/>
                </a:cubicBezTo>
                <a:lnTo>
                  <a:pt x="303" y="1277"/>
                </a:lnTo>
                <a:lnTo>
                  <a:pt x="305" y="1276"/>
                </a:lnTo>
                <a:lnTo>
                  <a:pt x="142" y="1395"/>
                </a:lnTo>
                <a:lnTo>
                  <a:pt x="145" y="1389"/>
                </a:lnTo>
                <a:lnTo>
                  <a:pt x="142" y="1451"/>
                </a:lnTo>
                <a:cubicBezTo>
                  <a:pt x="142" y="1452"/>
                  <a:pt x="142" y="1453"/>
                  <a:pt x="142" y="1454"/>
                </a:cubicBezTo>
                <a:lnTo>
                  <a:pt x="101" y="1537"/>
                </a:lnTo>
                <a:lnTo>
                  <a:pt x="101" y="1533"/>
                </a:lnTo>
                <a:lnTo>
                  <a:pt x="109" y="1620"/>
                </a:lnTo>
                <a:cubicBezTo>
                  <a:pt x="109" y="1623"/>
                  <a:pt x="108" y="1626"/>
                  <a:pt x="106" y="1628"/>
                </a:cubicBezTo>
                <a:lnTo>
                  <a:pt x="15" y="1696"/>
                </a:lnTo>
                <a:lnTo>
                  <a:pt x="18" y="1689"/>
                </a:lnTo>
                <a:lnTo>
                  <a:pt x="17" y="1723"/>
                </a:lnTo>
                <a:cubicBezTo>
                  <a:pt x="17" y="1727"/>
                  <a:pt x="13" y="1730"/>
                  <a:pt x="9" y="1730"/>
                </a:cubicBezTo>
                <a:lnTo>
                  <a:pt x="8" y="1730"/>
                </a:lnTo>
                <a:lnTo>
                  <a:pt x="11" y="1715"/>
                </a:lnTo>
                <a:lnTo>
                  <a:pt x="173" y="1780"/>
                </a:lnTo>
                <a:lnTo>
                  <a:pt x="172" y="1780"/>
                </a:lnTo>
                <a:lnTo>
                  <a:pt x="554" y="1849"/>
                </a:lnTo>
                <a:cubicBezTo>
                  <a:pt x="554" y="1849"/>
                  <a:pt x="555" y="1849"/>
                  <a:pt x="555" y="1849"/>
                </a:cubicBezTo>
                <a:lnTo>
                  <a:pt x="1034" y="2044"/>
                </a:lnTo>
                <a:lnTo>
                  <a:pt x="1190" y="2113"/>
                </a:lnTo>
                <a:lnTo>
                  <a:pt x="1182" y="2114"/>
                </a:lnTo>
                <a:lnTo>
                  <a:pt x="1281" y="2035"/>
                </a:lnTo>
                <a:cubicBezTo>
                  <a:pt x="1282" y="2034"/>
                  <a:pt x="1283" y="2033"/>
                  <a:pt x="1285" y="2033"/>
                </a:cubicBezTo>
                <a:lnTo>
                  <a:pt x="1333" y="2030"/>
                </a:lnTo>
                <a:cubicBezTo>
                  <a:pt x="1334" y="2030"/>
                  <a:pt x="1335" y="2030"/>
                  <a:pt x="1336" y="2031"/>
                </a:cubicBezTo>
                <a:lnTo>
                  <a:pt x="1387" y="2048"/>
                </a:lnTo>
                <a:lnTo>
                  <a:pt x="1381" y="2049"/>
                </a:lnTo>
                <a:lnTo>
                  <a:pt x="1454" y="2020"/>
                </a:lnTo>
                <a:cubicBezTo>
                  <a:pt x="1455" y="2020"/>
                  <a:pt x="1456" y="2019"/>
                  <a:pt x="1457" y="2019"/>
                </a:cubicBezTo>
                <a:lnTo>
                  <a:pt x="1490" y="2019"/>
                </a:lnTo>
                <a:lnTo>
                  <a:pt x="1484" y="2022"/>
                </a:lnTo>
                <a:lnTo>
                  <a:pt x="1531" y="1961"/>
                </a:lnTo>
                <a:cubicBezTo>
                  <a:pt x="1532" y="1959"/>
                  <a:pt x="1533" y="1958"/>
                  <a:pt x="1535" y="1958"/>
                </a:cubicBezTo>
                <a:lnTo>
                  <a:pt x="1636" y="1929"/>
                </a:lnTo>
                <a:lnTo>
                  <a:pt x="1633" y="1931"/>
                </a:lnTo>
                <a:lnTo>
                  <a:pt x="1666" y="1901"/>
                </a:lnTo>
                <a:lnTo>
                  <a:pt x="1663" y="1908"/>
                </a:lnTo>
                <a:lnTo>
                  <a:pt x="1653" y="1851"/>
                </a:lnTo>
                <a:cubicBezTo>
                  <a:pt x="1652" y="1848"/>
                  <a:pt x="1654" y="1845"/>
                  <a:pt x="1656" y="1843"/>
                </a:cubicBezTo>
                <a:lnTo>
                  <a:pt x="1698" y="1810"/>
                </a:lnTo>
                <a:cubicBezTo>
                  <a:pt x="1699" y="1810"/>
                  <a:pt x="1699" y="1809"/>
                  <a:pt x="1700" y="1809"/>
                </a:cubicBezTo>
                <a:lnTo>
                  <a:pt x="1723" y="1798"/>
                </a:lnTo>
                <a:lnTo>
                  <a:pt x="1718" y="1803"/>
                </a:lnTo>
                <a:lnTo>
                  <a:pt x="1726" y="1778"/>
                </a:lnTo>
                <a:cubicBezTo>
                  <a:pt x="1727" y="1774"/>
                  <a:pt x="1730" y="1772"/>
                  <a:pt x="1734" y="1772"/>
                </a:cubicBezTo>
                <a:lnTo>
                  <a:pt x="1867" y="1772"/>
                </a:lnTo>
                <a:cubicBezTo>
                  <a:pt x="1869" y="1772"/>
                  <a:pt x="1871" y="1773"/>
                  <a:pt x="1873" y="1774"/>
                </a:cubicBezTo>
                <a:lnTo>
                  <a:pt x="1960" y="1859"/>
                </a:lnTo>
                <a:lnTo>
                  <a:pt x="1957" y="1857"/>
                </a:lnTo>
                <a:lnTo>
                  <a:pt x="2113" y="1904"/>
                </a:lnTo>
                <a:lnTo>
                  <a:pt x="2110" y="1903"/>
                </a:lnTo>
                <a:lnTo>
                  <a:pt x="2612" y="1877"/>
                </a:lnTo>
                <a:lnTo>
                  <a:pt x="2604" y="1884"/>
                </a:lnTo>
                <a:lnTo>
                  <a:pt x="2620" y="1804"/>
                </a:lnTo>
                <a:lnTo>
                  <a:pt x="2620" y="1806"/>
                </a:lnTo>
                <a:lnTo>
                  <a:pt x="2620" y="1744"/>
                </a:lnTo>
                <a:lnTo>
                  <a:pt x="2622" y="1707"/>
                </a:lnTo>
                <a:cubicBezTo>
                  <a:pt x="2622" y="1706"/>
                  <a:pt x="2623" y="1705"/>
                  <a:pt x="2623" y="1704"/>
                </a:cubicBezTo>
                <a:lnTo>
                  <a:pt x="2657" y="1636"/>
                </a:lnTo>
                <a:lnTo>
                  <a:pt x="2657" y="1643"/>
                </a:lnTo>
                <a:lnTo>
                  <a:pt x="2610" y="1556"/>
                </a:lnTo>
                <a:cubicBezTo>
                  <a:pt x="2608" y="1553"/>
                  <a:pt x="2608" y="1551"/>
                  <a:pt x="2609" y="1549"/>
                </a:cubicBezTo>
                <a:lnTo>
                  <a:pt x="2737" y="1245"/>
                </a:lnTo>
                <a:lnTo>
                  <a:pt x="2929" y="762"/>
                </a:lnTo>
                <a:lnTo>
                  <a:pt x="2931" y="771"/>
                </a:lnTo>
                <a:lnTo>
                  <a:pt x="2887" y="735"/>
                </a:lnTo>
                <a:lnTo>
                  <a:pt x="2802" y="678"/>
                </a:lnTo>
                <a:lnTo>
                  <a:pt x="2806" y="680"/>
                </a:lnTo>
                <a:lnTo>
                  <a:pt x="2765" y="680"/>
                </a:lnTo>
                <a:lnTo>
                  <a:pt x="2652" y="664"/>
                </a:lnTo>
                <a:cubicBezTo>
                  <a:pt x="2650" y="664"/>
                  <a:pt x="2648" y="663"/>
                  <a:pt x="2646" y="661"/>
                </a:cubicBezTo>
                <a:lnTo>
                  <a:pt x="2530" y="487"/>
                </a:lnTo>
                <a:cubicBezTo>
                  <a:pt x="2529" y="486"/>
                  <a:pt x="2528" y="485"/>
                  <a:pt x="2528" y="483"/>
                </a:cubicBezTo>
                <a:lnTo>
                  <a:pt x="2512" y="334"/>
                </a:lnTo>
                <a:lnTo>
                  <a:pt x="2520" y="341"/>
                </a:lnTo>
                <a:lnTo>
                  <a:pt x="2366" y="350"/>
                </a:lnTo>
                <a:lnTo>
                  <a:pt x="2369" y="349"/>
                </a:lnTo>
                <a:lnTo>
                  <a:pt x="2320" y="378"/>
                </a:lnTo>
                <a:lnTo>
                  <a:pt x="2323" y="373"/>
                </a:lnTo>
                <a:lnTo>
                  <a:pt x="2316" y="409"/>
                </a:lnTo>
                <a:cubicBezTo>
                  <a:pt x="2315" y="410"/>
                  <a:pt x="2314" y="412"/>
                  <a:pt x="2313" y="413"/>
                </a:cubicBezTo>
                <a:lnTo>
                  <a:pt x="2272" y="445"/>
                </a:lnTo>
                <a:lnTo>
                  <a:pt x="2275" y="440"/>
                </a:lnTo>
                <a:lnTo>
                  <a:pt x="2264" y="502"/>
                </a:lnTo>
                <a:cubicBezTo>
                  <a:pt x="2264" y="504"/>
                  <a:pt x="2262" y="506"/>
                  <a:pt x="2260" y="507"/>
                </a:cubicBezTo>
                <a:lnTo>
                  <a:pt x="2211" y="536"/>
                </a:lnTo>
                <a:cubicBezTo>
                  <a:pt x="2208" y="538"/>
                  <a:pt x="2204" y="538"/>
                  <a:pt x="2202" y="536"/>
                </a:cubicBezTo>
                <a:lnTo>
                  <a:pt x="2147" y="497"/>
                </a:lnTo>
                <a:lnTo>
                  <a:pt x="2148" y="497"/>
                </a:lnTo>
                <a:lnTo>
                  <a:pt x="2115" y="483"/>
                </a:lnTo>
                <a:lnTo>
                  <a:pt x="2122" y="482"/>
                </a:lnTo>
                <a:lnTo>
                  <a:pt x="2065" y="515"/>
                </a:lnTo>
                <a:lnTo>
                  <a:pt x="2069" y="510"/>
                </a:lnTo>
                <a:lnTo>
                  <a:pt x="2046" y="608"/>
                </a:lnTo>
                <a:cubicBezTo>
                  <a:pt x="2045" y="610"/>
                  <a:pt x="2044" y="612"/>
                  <a:pt x="2043" y="613"/>
                </a:cubicBezTo>
                <a:lnTo>
                  <a:pt x="2017" y="631"/>
                </a:lnTo>
                <a:cubicBezTo>
                  <a:pt x="2014" y="633"/>
                  <a:pt x="2010" y="633"/>
                  <a:pt x="2007" y="631"/>
                </a:cubicBezTo>
                <a:lnTo>
                  <a:pt x="1874" y="522"/>
                </a:lnTo>
                <a:cubicBezTo>
                  <a:pt x="1872" y="521"/>
                  <a:pt x="1871" y="519"/>
                  <a:pt x="1871" y="516"/>
                </a:cubicBezTo>
                <a:cubicBezTo>
                  <a:pt x="1871" y="514"/>
                  <a:pt x="1872" y="512"/>
                  <a:pt x="1873" y="510"/>
                </a:cubicBezTo>
                <a:lnTo>
                  <a:pt x="1880" y="503"/>
                </a:lnTo>
                <a:cubicBezTo>
                  <a:pt x="1880" y="503"/>
                  <a:pt x="1880" y="502"/>
                  <a:pt x="1881" y="502"/>
                </a:cubicBezTo>
                <a:lnTo>
                  <a:pt x="1896" y="491"/>
                </a:lnTo>
                <a:lnTo>
                  <a:pt x="1892" y="496"/>
                </a:lnTo>
                <a:lnTo>
                  <a:pt x="1900" y="450"/>
                </a:lnTo>
                <a:lnTo>
                  <a:pt x="1900" y="452"/>
                </a:lnTo>
                <a:lnTo>
                  <a:pt x="1874" y="238"/>
                </a:lnTo>
                <a:lnTo>
                  <a:pt x="1875" y="240"/>
                </a:lnTo>
                <a:lnTo>
                  <a:pt x="1784" y="69"/>
                </a:lnTo>
                <a:lnTo>
                  <a:pt x="1786" y="71"/>
                </a:lnTo>
                <a:lnTo>
                  <a:pt x="1728" y="14"/>
                </a:lnTo>
                <a:lnTo>
                  <a:pt x="1742" y="11"/>
                </a:lnTo>
                <a:lnTo>
                  <a:pt x="1734" y="39"/>
                </a:lnTo>
                <a:cubicBezTo>
                  <a:pt x="1733" y="41"/>
                  <a:pt x="1732" y="43"/>
                  <a:pt x="1730" y="44"/>
                </a:cubicBezTo>
                <a:lnTo>
                  <a:pt x="1621" y="109"/>
                </a:lnTo>
                <a:lnTo>
                  <a:pt x="1625" y="103"/>
                </a:lnTo>
                <a:lnTo>
                  <a:pt x="1621" y="136"/>
                </a:lnTo>
                <a:cubicBezTo>
                  <a:pt x="1620" y="138"/>
                  <a:pt x="1620" y="139"/>
                  <a:pt x="1619" y="140"/>
                </a:cubicBezTo>
                <a:lnTo>
                  <a:pt x="1582" y="190"/>
                </a:lnTo>
                <a:cubicBezTo>
                  <a:pt x="1581" y="192"/>
                  <a:pt x="1579" y="193"/>
                  <a:pt x="1577" y="193"/>
                </a:cubicBezTo>
                <a:cubicBezTo>
                  <a:pt x="1575" y="193"/>
                  <a:pt x="1573" y="193"/>
                  <a:pt x="1571" y="192"/>
                </a:cubicBezTo>
                <a:lnTo>
                  <a:pt x="1547" y="173"/>
                </a:lnTo>
                <a:lnTo>
                  <a:pt x="1557" y="173"/>
                </a:lnTo>
                <a:lnTo>
                  <a:pt x="1513" y="210"/>
                </a:lnTo>
                <a:cubicBezTo>
                  <a:pt x="1512" y="210"/>
                  <a:pt x="1512" y="211"/>
                  <a:pt x="1511" y="211"/>
                </a:cubicBezTo>
                <a:lnTo>
                  <a:pt x="1439" y="241"/>
                </a:lnTo>
                <a:lnTo>
                  <a:pt x="1443" y="236"/>
                </a:lnTo>
                <a:lnTo>
                  <a:pt x="1435" y="257"/>
                </a:lnTo>
                <a:cubicBezTo>
                  <a:pt x="1435" y="258"/>
                  <a:pt x="1434" y="259"/>
                  <a:pt x="1434" y="260"/>
                </a:cubicBezTo>
                <a:lnTo>
                  <a:pt x="1371" y="325"/>
                </a:lnTo>
                <a:cubicBezTo>
                  <a:pt x="1369" y="328"/>
                  <a:pt x="1365" y="328"/>
                  <a:pt x="1362" y="327"/>
                </a:cubicBezTo>
                <a:lnTo>
                  <a:pt x="1344" y="319"/>
                </a:lnTo>
                <a:cubicBezTo>
                  <a:pt x="1341" y="318"/>
                  <a:pt x="1339" y="315"/>
                  <a:pt x="1340" y="311"/>
                </a:cubicBezTo>
                <a:lnTo>
                  <a:pt x="1344" y="265"/>
                </a:lnTo>
                <a:lnTo>
                  <a:pt x="1350" y="273"/>
                </a:lnTo>
                <a:lnTo>
                  <a:pt x="1335" y="270"/>
                </a:lnTo>
                <a:lnTo>
                  <a:pt x="1341" y="269"/>
                </a:lnTo>
                <a:lnTo>
                  <a:pt x="1294" y="298"/>
                </a:lnTo>
                <a:cubicBezTo>
                  <a:pt x="1294" y="298"/>
                  <a:pt x="1293" y="298"/>
                  <a:pt x="1293" y="298"/>
                </a:cubicBezTo>
                <a:lnTo>
                  <a:pt x="1246" y="316"/>
                </a:lnTo>
                <a:cubicBezTo>
                  <a:pt x="1244" y="317"/>
                  <a:pt x="1241" y="317"/>
                  <a:pt x="1239" y="316"/>
                </a:cubicBezTo>
                <a:lnTo>
                  <a:pt x="1122" y="240"/>
                </a:lnTo>
                <a:close/>
                <a:moveTo>
                  <a:pt x="1247" y="302"/>
                </a:moveTo>
                <a:lnTo>
                  <a:pt x="1240" y="301"/>
                </a:lnTo>
                <a:lnTo>
                  <a:pt x="1287" y="283"/>
                </a:lnTo>
                <a:lnTo>
                  <a:pt x="1286" y="284"/>
                </a:lnTo>
                <a:lnTo>
                  <a:pt x="1333" y="255"/>
                </a:lnTo>
                <a:cubicBezTo>
                  <a:pt x="1334" y="254"/>
                  <a:pt x="1337" y="254"/>
                  <a:pt x="1339" y="254"/>
                </a:cubicBezTo>
                <a:lnTo>
                  <a:pt x="1354" y="258"/>
                </a:lnTo>
                <a:cubicBezTo>
                  <a:pt x="1358" y="258"/>
                  <a:pt x="1361" y="262"/>
                  <a:pt x="1360" y="266"/>
                </a:cubicBezTo>
                <a:lnTo>
                  <a:pt x="1356" y="313"/>
                </a:lnTo>
                <a:lnTo>
                  <a:pt x="1351" y="305"/>
                </a:lnTo>
                <a:lnTo>
                  <a:pt x="1369" y="312"/>
                </a:lnTo>
                <a:lnTo>
                  <a:pt x="1360" y="314"/>
                </a:lnTo>
                <a:lnTo>
                  <a:pt x="1422" y="249"/>
                </a:lnTo>
                <a:lnTo>
                  <a:pt x="1420" y="252"/>
                </a:lnTo>
                <a:lnTo>
                  <a:pt x="1428" y="231"/>
                </a:lnTo>
                <a:cubicBezTo>
                  <a:pt x="1429" y="228"/>
                  <a:pt x="1430" y="227"/>
                  <a:pt x="1432" y="226"/>
                </a:cubicBezTo>
                <a:lnTo>
                  <a:pt x="1505" y="196"/>
                </a:lnTo>
                <a:lnTo>
                  <a:pt x="1503" y="197"/>
                </a:lnTo>
                <a:lnTo>
                  <a:pt x="1547" y="161"/>
                </a:lnTo>
                <a:cubicBezTo>
                  <a:pt x="1550" y="158"/>
                  <a:pt x="1554" y="158"/>
                  <a:pt x="1557" y="161"/>
                </a:cubicBezTo>
                <a:lnTo>
                  <a:pt x="1581" y="179"/>
                </a:lnTo>
                <a:lnTo>
                  <a:pt x="1570" y="180"/>
                </a:lnTo>
                <a:lnTo>
                  <a:pt x="1606" y="130"/>
                </a:lnTo>
                <a:lnTo>
                  <a:pt x="1605" y="134"/>
                </a:lnTo>
                <a:lnTo>
                  <a:pt x="1609" y="101"/>
                </a:lnTo>
                <a:cubicBezTo>
                  <a:pt x="1609" y="99"/>
                  <a:pt x="1611" y="96"/>
                  <a:pt x="1613" y="95"/>
                </a:cubicBezTo>
                <a:lnTo>
                  <a:pt x="1722" y="30"/>
                </a:lnTo>
                <a:lnTo>
                  <a:pt x="1718" y="35"/>
                </a:lnTo>
                <a:lnTo>
                  <a:pt x="1726" y="6"/>
                </a:lnTo>
                <a:cubicBezTo>
                  <a:pt x="1727" y="4"/>
                  <a:pt x="1729" y="1"/>
                  <a:pt x="1732" y="1"/>
                </a:cubicBezTo>
                <a:cubicBezTo>
                  <a:pt x="1735" y="0"/>
                  <a:pt x="1738" y="1"/>
                  <a:pt x="1740" y="3"/>
                </a:cubicBezTo>
                <a:lnTo>
                  <a:pt x="1797" y="60"/>
                </a:lnTo>
                <a:cubicBezTo>
                  <a:pt x="1798" y="61"/>
                  <a:pt x="1798" y="61"/>
                  <a:pt x="1798" y="62"/>
                </a:cubicBezTo>
                <a:lnTo>
                  <a:pt x="1889" y="233"/>
                </a:lnTo>
                <a:cubicBezTo>
                  <a:pt x="1890" y="234"/>
                  <a:pt x="1890" y="235"/>
                  <a:pt x="1890" y="236"/>
                </a:cubicBezTo>
                <a:lnTo>
                  <a:pt x="1916" y="450"/>
                </a:lnTo>
                <a:cubicBezTo>
                  <a:pt x="1916" y="451"/>
                  <a:pt x="1916" y="451"/>
                  <a:pt x="1916" y="452"/>
                </a:cubicBezTo>
                <a:lnTo>
                  <a:pt x="1908" y="499"/>
                </a:lnTo>
                <a:cubicBezTo>
                  <a:pt x="1908" y="501"/>
                  <a:pt x="1907" y="503"/>
                  <a:pt x="1905" y="504"/>
                </a:cubicBezTo>
                <a:lnTo>
                  <a:pt x="1890" y="515"/>
                </a:lnTo>
                <a:lnTo>
                  <a:pt x="1891" y="514"/>
                </a:lnTo>
                <a:lnTo>
                  <a:pt x="1885" y="521"/>
                </a:lnTo>
                <a:lnTo>
                  <a:pt x="1884" y="510"/>
                </a:lnTo>
                <a:lnTo>
                  <a:pt x="2018" y="618"/>
                </a:lnTo>
                <a:lnTo>
                  <a:pt x="2008" y="618"/>
                </a:lnTo>
                <a:lnTo>
                  <a:pt x="2033" y="600"/>
                </a:lnTo>
                <a:lnTo>
                  <a:pt x="2030" y="604"/>
                </a:lnTo>
                <a:lnTo>
                  <a:pt x="2053" y="507"/>
                </a:lnTo>
                <a:cubicBezTo>
                  <a:pt x="2054" y="505"/>
                  <a:pt x="2055" y="503"/>
                  <a:pt x="2057" y="502"/>
                </a:cubicBezTo>
                <a:lnTo>
                  <a:pt x="2114" y="468"/>
                </a:lnTo>
                <a:cubicBezTo>
                  <a:pt x="2117" y="467"/>
                  <a:pt x="2119" y="467"/>
                  <a:pt x="2122" y="468"/>
                </a:cubicBezTo>
                <a:lnTo>
                  <a:pt x="2155" y="483"/>
                </a:lnTo>
                <a:cubicBezTo>
                  <a:pt x="2156" y="483"/>
                  <a:pt x="2156" y="483"/>
                  <a:pt x="2156" y="484"/>
                </a:cubicBezTo>
                <a:lnTo>
                  <a:pt x="2211" y="523"/>
                </a:lnTo>
                <a:lnTo>
                  <a:pt x="2202" y="523"/>
                </a:lnTo>
                <a:lnTo>
                  <a:pt x="2252" y="494"/>
                </a:lnTo>
                <a:lnTo>
                  <a:pt x="2248" y="499"/>
                </a:lnTo>
                <a:lnTo>
                  <a:pt x="2259" y="437"/>
                </a:lnTo>
                <a:cubicBezTo>
                  <a:pt x="2259" y="435"/>
                  <a:pt x="2260" y="434"/>
                  <a:pt x="2262" y="432"/>
                </a:cubicBezTo>
                <a:lnTo>
                  <a:pt x="2303" y="401"/>
                </a:lnTo>
                <a:lnTo>
                  <a:pt x="2300" y="405"/>
                </a:lnTo>
                <a:lnTo>
                  <a:pt x="2308" y="369"/>
                </a:lnTo>
                <a:cubicBezTo>
                  <a:pt x="2308" y="367"/>
                  <a:pt x="2310" y="365"/>
                  <a:pt x="2311" y="364"/>
                </a:cubicBezTo>
                <a:lnTo>
                  <a:pt x="2361" y="335"/>
                </a:lnTo>
                <a:cubicBezTo>
                  <a:pt x="2362" y="335"/>
                  <a:pt x="2364" y="334"/>
                  <a:pt x="2365" y="334"/>
                </a:cubicBezTo>
                <a:lnTo>
                  <a:pt x="2519" y="325"/>
                </a:lnTo>
                <a:cubicBezTo>
                  <a:pt x="2524" y="325"/>
                  <a:pt x="2527" y="328"/>
                  <a:pt x="2528" y="332"/>
                </a:cubicBezTo>
                <a:lnTo>
                  <a:pt x="2544" y="482"/>
                </a:lnTo>
                <a:lnTo>
                  <a:pt x="2543" y="478"/>
                </a:lnTo>
                <a:lnTo>
                  <a:pt x="2660" y="652"/>
                </a:lnTo>
                <a:lnTo>
                  <a:pt x="2654" y="648"/>
                </a:lnTo>
                <a:lnTo>
                  <a:pt x="2765" y="663"/>
                </a:lnTo>
                <a:lnTo>
                  <a:pt x="2806" y="663"/>
                </a:lnTo>
                <a:cubicBezTo>
                  <a:pt x="2808" y="663"/>
                  <a:pt x="2809" y="664"/>
                  <a:pt x="2810" y="665"/>
                </a:cubicBezTo>
                <a:lnTo>
                  <a:pt x="2897" y="723"/>
                </a:lnTo>
                <a:lnTo>
                  <a:pt x="2942" y="759"/>
                </a:lnTo>
                <a:cubicBezTo>
                  <a:pt x="2944" y="761"/>
                  <a:pt x="2945" y="765"/>
                  <a:pt x="2944" y="768"/>
                </a:cubicBezTo>
                <a:lnTo>
                  <a:pt x="2751" y="1251"/>
                </a:lnTo>
                <a:lnTo>
                  <a:pt x="2624" y="1555"/>
                </a:lnTo>
                <a:lnTo>
                  <a:pt x="2624" y="1548"/>
                </a:lnTo>
                <a:lnTo>
                  <a:pt x="2671" y="1636"/>
                </a:lnTo>
                <a:cubicBezTo>
                  <a:pt x="2673" y="1638"/>
                  <a:pt x="2673" y="1641"/>
                  <a:pt x="2672" y="1643"/>
                </a:cubicBezTo>
                <a:lnTo>
                  <a:pt x="2638" y="1711"/>
                </a:lnTo>
                <a:lnTo>
                  <a:pt x="2638" y="1708"/>
                </a:lnTo>
                <a:lnTo>
                  <a:pt x="2636" y="1744"/>
                </a:lnTo>
                <a:lnTo>
                  <a:pt x="2636" y="1806"/>
                </a:lnTo>
                <a:cubicBezTo>
                  <a:pt x="2636" y="1806"/>
                  <a:pt x="2636" y="1807"/>
                  <a:pt x="2636" y="1807"/>
                </a:cubicBezTo>
                <a:lnTo>
                  <a:pt x="2620" y="1887"/>
                </a:lnTo>
                <a:cubicBezTo>
                  <a:pt x="2619" y="1890"/>
                  <a:pt x="2616" y="1893"/>
                  <a:pt x="2612" y="1893"/>
                </a:cubicBezTo>
                <a:lnTo>
                  <a:pt x="2111" y="1919"/>
                </a:lnTo>
                <a:cubicBezTo>
                  <a:pt x="2110" y="1919"/>
                  <a:pt x="2109" y="1919"/>
                  <a:pt x="2109" y="1919"/>
                </a:cubicBezTo>
                <a:lnTo>
                  <a:pt x="1952" y="1872"/>
                </a:lnTo>
                <a:cubicBezTo>
                  <a:pt x="1951" y="1872"/>
                  <a:pt x="1950" y="1871"/>
                  <a:pt x="1949" y="1870"/>
                </a:cubicBezTo>
                <a:lnTo>
                  <a:pt x="1862" y="1786"/>
                </a:lnTo>
                <a:lnTo>
                  <a:pt x="1867" y="1788"/>
                </a:lnTo>
                <a:lnTo>
                  <a:pt x="1734" y="1788"/>
                </a:lnTo>
                <a:lnTo>
                  <a:pt x="1742" y="1782"/>
                </a:lnTo>
                <a:lnTo>
                  <a:pt x="1734" y="1808"/>
                </a:lnTo>
                <a:cubicBezTo>
                  <a:pt x="1733" y="1810"/>
                  <a:pt x="1731" y="1812"/>
                  <a:pt x="1729" y="1813"/>
                </a:cubicBezTo>
                <a:lnTo>
                  <a:pt x="1707" y="1823"/>
                </a:lnTo>
                <a:lnTo>
                  <a:pt x="1708" y="1823"/>
                </a:lnTo>
                <a:lnTo>
                  <a:pt x="1666" y="1856"/>
                </a:lnTo>
                <a:lnTo>
                  <a:pt x="1669" y="1848"/>
                </a:lnTo>
                <a:lnTo>
                  <a:pt x="1679" y="1905"/>
                </a:lnTo>
                <a:cubicBezTo>
                  <a:pt x="1680" y="1908"/>
                  <a:pt x="1679" y="1911"/>
                  <a:pt x="1677" y="1913"/>
                </a:cubicBezTo>
                <a:lnTo>
                  <a:pt x="1643" y="1943"/>
                </a:lnTo>
                <a:cubicBezTo>
                  <a:pt x="1642" y="1944"/>
                  <a:pt x="1641" y="1944"/>
                  <a:pt x="1640" y="1945"/>
                </a:cubicBezTo>
                <a:lnTo>
                  <a:pt x="1539" y="1973"/>
                </a:lnTo>
                <a:lnTo>
                  <a:pt x="1543" y="1970"/>
                </a:lnTo>
                <a:lnTo>
                  <a:pt x="1496" y="2032"/>
                </a:lnTo>
                <a:cubicBezTo>
                  <a:pt x="1495" y="2034"/>
                  <a:pt x="1492" y="2035"/>
                  <a:pt x="1490" y="2035"/>
                </a:cubicBezTo>
                <a:lnTo>
                  <a:pt x="1457" y="2035"/>
                </a:lnTo>
                <a:lnTo>
                  <a:pt x="1460" y="2035"/>
                </a:lnTo>
                <a:lnTo>
                  <a:pt x="1387" y="2063"/>
                </a:lnTo>
                <a:cubicBezTo>
                  <a:pt x="1385" y="2064"/>
                  <a:pt x="1383" y="2064"/>
                  <a:pt x="1381" y="2064"/>
                </a:cubicBezTo>
                <a:lnTo>
                  <a:pt x="1331" y="2046"/>
                </a:lnTo>
                <a:lnTo>
                  <a:pt x="1334" y="2046"/>
                </a:lnTo>
                <a:lnTo>
                  <a:pt x="1286" y="2049"/>
                </a:lnTo>
                <a:lnTo>
                  <a:pt x="1291" y="2047"/>
                </a:lnTo>
                <a:lnTo>
                  <a:pt x="1192" y="2127"/>
                </a:lnTo>
                <a:cubicBezTo>
                  <a:pt x="1190" y="2129"/>
                  <a:pt x="1187" y="2129"/>
                  <a:pt x="1184" y="2128"/>
                </a:cubicBezTo>
                <a:lnTo>
                  <a:pt x="1028" y="2059"/>
                </a:lnTo>
                <a:lnTo>
                  <a:pt x="549" y="1864"/>
                </a:lnTo>
                <a:lnTo>
                  <a:pt x="551" y="1865"/>
                </a:lnTo>
                <a:lnTo>
                  <a:pt x="169" y="1795"/>
                </a:lnTo>
                <a:cubicBezTo>
                  <a:pt x="168" y="1795"/>
                  <a:pt x="168" y="1795"/>
                  <a:pt x="167" y="1795"/>
                </a:cubicBezTo>
                <a:lnTo>
                  <a:pt x="5" y="1730"/>
                </a:lnTo>
                <a:cubicBezTo>
                  <a:pt x="2" y="1728"/>
                  <a:pt x="0" y="1725"/>
                  <a:pt x="1" y="1721"/>
                </a:cubicBezTo>
                <a:cubicBezTo>
                  <a:pt x="1" y="1717"/>
                  <a:pt x="5" y="1714"/>
                  <a:pt x="8" y="1714"/>
                </a:cubicBezTo>
                <a:lnTo>
                  <a:pt x="9" y="1714"/>
                </a:lnTo>
                <a:lnTo>
                  <a:pt x="1" y="1722"/>
                </a:lnTo>
                <a:lnTo>
                  <a:pt x="2" y="1689"/>
                </a:lnTo>
                <a:cubicBezTo>
                  <a:pt x="2" y="1686"/>
                  <a:pt x="3" y="1684"/>
                  <a:pt x="5" y="1683"/>
                </a:cubicBezTo>
                <a:lnTo>
                  <a:pt x="96" y="1615"/>
                </a:lnTo>
                <a:lnTo>
                  <a:pt x="93" y="1622"/>
                </a:lnTo>
                <a:lnTo>
                  <a:pt x="85" y="1534"/>
                </a:lnTo>
                <a:cubicBezTo>
                  <a:pt x="85" y="1533"/>
                  <a:pt x="86" y="1531"/>
                  <a:pt x="86" y="1530"/>
                </a:cubicBezTo>
                <a:lnTo>
                  <a:pt x="127" y="1447"/>
                </a:lnTo>
                <a:lnTo>
                  <a:pt x="126" y="1450"/>
                </a:lnTo>
                <a:lnTo>
                  <a:pt x="129" y="1388"/>
                </a:lnTo>
                <a:cubicBezTo>
                  <a:pt x="129" y="1386"/>
                  <a:pt x="130" y="1384"/>
                  <a:pt x="132" y="1382"/>
                </a:cubicBezTo>
                <a:lnTo>
                  <a:pt x="296" y="1263"/>
                </a:lnTo>
                <a:cubicBezTo>
                  <a:pt x="297" y="1263"/>
                  <a:pt x="298" y="1262"/>
                  <a:pt x="299" y="1262"/>
                </a:cubicBezTo>
                <a:lnTo>
                  <a:pt x="455" y="1223"/>
                </a:lnTo>
                <a:lnTo>
                  <a:pt x="450" y="1226"/>
                </a:lnTo>
                <a:lnTo>
                  <a:pt x="473" y="1190"/>
                </a:lnTo>
                <a:cubicBezTo>
                  <a:pt x="474" y="1188"/>
                  <a:pt x="477" y="1186"/>
                  <a:pt x="479" y="1186"/>
                </a:cubicBezTo>
                <a:lnTo>
                  <a:pt x="557" y="1178"/>
                </a:lnTo>
                <a:cubicBezTo>
                  <a:pt x="559" y="1178"/>
                  <a:pt x="561" y="1178"/>
                  <a:pt x="563" y="1179"/>
                </a:cubicBezTo>
                <a:lnTo>
                  <a:pt x="606" y="1208"/>
                </a:lnTo>
                <a:lnTo>
                  <a:pt x="595" y="1211"/>
                </a:lnTo>
                <a:lnTo>
                  <a:pt x="610" y="1186"/>
                </a:lnTo>
                <a:lnTo>
                  <a:pt x="636" y="1136"/>
                </a:lnTo>
                <a:lnTo>
                  <a:pt x="635" y="1139"/>
                </a:lnTo>
                <a:lnTo>
                  <a:pt x="693" y="663"/>
                </a:lnTo>
                <a:lnTo>
                  <a:pt x="694" y="668"/>
                </a:lnTo>
                <a:lnTo>
                  <a:pt x="661" y="618"/>
                </a:lnTo>
                <a:cubicBezTo>
                  <a:pt x="660" y="617"/>
                  <a:pt x="659" y="615"/>
                  <a:pt x="659" y="614"/>
                </a:cubicBezTo>
                <a:lnTo>
                  <a:pt x="659" y="563"/>
                </a:lnTo>
                <a:lnTo>
                  <a:pt x="662" y="569"/>
                </a:lnTo>
                <a:lnTo>
                  <a:pt x="586" y="504"/>
                </a:lnTo>
                <a:cubicBezTo>
                  <a:pt x="585" y="502"/>
                  <a:pt x="584" y="500"/>
                  <a:pt x="584" y="498"/>
                </a:cubicBezTo>
                <a:lnTo>
                  <a:pt x="581" y="371"/>
                </a:lnTo>
                <a:cubicBezTo>
                  <a:pt x="581" y="368"/>
                  <a:pt x="583" y="365"/>
                  <a:pt x="586" y="364"/>
                </a:cubicBezTo>
                <a:lnTo>
                  <a:pt x="661" y="330"/>
                </a:lnTo>
                <a:cubicBezTo>
                  <a:pt x="663" y="330"/>
                  <a:pt x="665" y="329"/>
                  <a:pt x="666" y="330"/>
                </a:cubicBezTo>
                <a:lnTo>
                  <a:pt x="720" y="340"/>
                </a:lnTo>
                <a:lnTo>
                  <a:pt x="712" y="345"/>
                </a:lnTo>
                <a:lnTo>
                  <a:pt x="722" y="324"/>
                </a:lnTo>
                <a:lnTo>
                  <a:pt x="722" y="330"/>
                </a:lnTo>
                <a:lnTo>
                  <a:pt x="704" y="291"/>
                </a:lnTo>
                <a:lnTo>
                  <a:pt x="710" y="295"/>
                </a:lnTo>
                <a:lnTo>
                  <a:pt x="659" y="288"/>
                </a:lnTo>
                <a:lnTo>
                  <a:pt x="618" y="278"/>
                </a:lnTo>
                <a:cubicBezTo>
                  <a:pt x="615" y="277"/>
                  <a:pt x="612" y="273"/>
                  <a:pt x="612" y="270"/>
                </a:cubicBezTo>
                <a:lnTo>
                  <a:pt x="617" y="171"/>
                </a:lnTo>
                <a:cubicBezTo>
                  <a:pt x="617" y="167"/>
                  <a:pt x="620" y="164"/>
                  <a:pt x="625" y="163"/>
                </a:cubicBezTo>
                <a:lnTo>
                  <a:pt x="843" y="156"/>
                </a:lnTo>
                <a:lnTo>
                  <a:pt x="840" y="156"/>
                </a:lnTo>
                <a:lnTo>
                  <a:pt x="883" y="141"/>
                </a:lnTo>
                <a:lnTo>
                  <a:pt x="880" y="155"/>
                </a:lnTo>
                <a:lnTo>
                  <a:pt x="874" y="148"/>
                </a:lnTo>
                <a:cubicBezTo>
                  <a:pt x="871" y="146"/>
                  <a:pt x="871" y="143"/>
                  <a:pt x="872" y="140"/>
                </a:cubicBezTo>
                <a:lnTo>
                  <a:pt x="883" y="114"/>
                </a:lnTo>
                <a:cubicBezTo>
                  <a:pt x="884" y="111"/>
                  <a:pt x="887" y="109"/>
                  <a:pt x="890" y="109"/>
                </a:cubicBezTo>
                <a:lnTo>
                  <a:pt x="908" y="109"/>
                </a:lnTo>
                <a:cubicBezTo>
                  <a:pt x="910" y="109"/>
                  <a:pt x="911" y="109"/>
                  <a:pt x="913" y="110"/>
                </a:cubicBezTo>
                <a:lnTo>
                  <a:pt x="957" y="142"/>
                </a:lnTo>
                <a:lnTo>
                  <a:pt x="947" y="143"/>
                </a:lnTo>
                <a:lnTo>
                  <a:pt x="1026" y="75"/>
                </a:lnTo>
                <a:cubicBezTo>
                  <a:pt x="1027" y="74"/>
                  <a:pt x="1029" y="73"/>
                  <a:pt x="1031" y="73"/>
                </a:cubicBezTo>
                <a:cubicBezTo>
                  <a:pt x="1033" y="73"/>
                  <a:pt x="1035" y="74"/>
                  <a:pt x="1037" y="76"/>
                </a:cubicBezTo>
                <a:lnTo>
                  <a:pt x="1052" y="94"/>
                </a:lnTo>
                <a:cubicBezTo>
                  <a:pt x="1053" y="94"/>
                  <a:pt x="1053" y="95"/>
                  <a:pt x="1054" y="96"/>
                </a:cubicBezTo>
                <a:lnTo>
                  <a:pt x="1108" y="236"/>
                </a:lnTo>
                <a:lnTo>
                  <a:pt x="1099" y="232"/>
                </a:lnTo>
                <a:lnTo>
                  <a:pt x="1124" y="226"/>
                </a:lnTo>
                <a:cubicBezTo>
                  <a:pt x="1126" y="225"/>
                  <a:pt x="1129" y="225"/>
                  <a:pt x="1130" y="227"/>
                </a:cubicBezTo>
                <a:lnTo>
                  <a:pt x="1247" y="302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3" name="Freeform 67">
            <a:extLst>
              <a:ext uri="{FF2B5EF4-FFF2-40B4-BE49-F238E27FC236}">
                <a16:creationId xmlns:a16="http://schemas.microsoft.com/office/drawing/2014/main" id="{523208DF-58CE-2AF3-E36E-6DFED2A3E170}"/>
              </a:ext>
            </a:extLst>
          </xdr:cNvPr>
          <xdr:cNvSpPr>
            <a:spLocks/>
          </xdr:cNvSpPr>
        </xdr:nvSpPr>
        <xdr:spPr bwMode="auto">
          <a:xfrm>
            <a:off x="4203541" y="1482725"/>
            <a:ext cx="529696" cy="544513"/>
          </a:xfrm>
          <a:custGeom>
            <a:avLst/>
            <a:gdLst/>
            <a:ahLst/>
            <a:cxnLst>
              <a:cxn ang="0">
                <a:pos x="17" y="128"/>
              </a:cxn>
              <a:cxn ang="0">
                <a:pos x="0" y="127"/>
              </a:cxn>
              <a:cxn ang="0">
                <a:pos x="0" y="144"/>
              </a:cxn>
              <a:cxn ang="0">
                <a:pos x="5" y="155"/>
              </a:cxn>
              <a:cxn ang="0">
                <a:pos x="22" y="158"/>
              </a:cxn>
              <a:cxn ang="0">
                <a:pos x="45" y="174"/>
              </a:cxn>
              <a:cxn ang="0">
                <a:pos x="77" y="184"/>
              </a:cxn>
              <a:cxn ang="0">
                <a:pos x="84" y="199"/>
              </a:cxn>
              <a:cxn ang="0">
                <a:pos x="104" y="223"/>
              </a:cxn>
              <a:cxn ang="0">
                <a:pos x="102" y="237"/>
              </a:cxn>
              <a:cxn ang="0">
                <a:pos x="113" y="277"/>
              </a:cxn>
              <a:cxn ang="0">
                <a:pos x="129" y="285"/>
              </a:cxn>
              <a:cxn ang="0">
                <a:pos x="134" y="295"/>
              </a:cxn>
              <a:cxn ang="0">
                <a:pos x="151" y="333"/>
              </a:cxn>
              <a:cxn ang="0">
                <a:pos x="184" y="343"/>
              </a:cxn>
              <a:cxn ang="0">
                <a:pos x="196" y="334"/>
              </a:cxn>
              <a:cxn ang="0">
                <a:pos x="202" y="315"/>
              </a:cxn>
              <a:cxn ang="0">
                <a:pos x="208" y="307"/>
              </a:cxn>
              <a:cxn ang="0">
                <a:pos x="225" y="293"/>
              </a:cxn>
              <a:cxn ang="0">
                <a:pos x="224" y="278"/>
              </a:cxn>
              <a:cxn ang="0">
                <a:pos x="258" y="259"/>
              </a:cxn>
              <a:cxn ang="0">
                <a:pos x="277" y="234"/>
              </a:cxn>
              <a:cxn ang="0">
                <a:pos x="307" y="203"/>
              </a:cxn>
              <a:cxn ang="0">
                <a:pos x="308" y="186"/>
              </a:cxn>
              <a:cxn ang="0">
                <a:pos x="300" y="170"/>
              </a:cxn>
              <a:cxn ang="0">
                <a:pos x="271" y="157"/>
              </a:cxn>
              <a:cxn ang="0">
                <a:pos x="261" y="147"/>
              </a:cxn>
              <a:cxn ang="0">
                <a:pos x="257" y="135"/>
              </a:cxn>
              <a:cxn ang="0">
                <a:pos x="249" y="116"/>
              </a:cxn>
              <a:cxn ang="0">
                <a:pos x="225" y="19"/>
              </a:cxn>
              <a:cxn ang="0">
                <a:pos x="204" y="0"/>
              </a:cxn>
              <a:cxn ang="0">
                <a:pos x="197" y="14"/>
              </a:cxn>
              <a:cxn ang="0">
                <a:pos x="192" y="27"/>
              </a:cxn>
              <a:cxn ang="0">
                <a:pos x="173" y="51"/>
              </a:cxn>
              <a:cxn ang="0">
                <a:pos x="137" y="119"/>
              </a:cxn>
              <a:cxn ang="0">
                <a:pos x="121" y="135"/>
              </a:cxn>
              <a:cxn ang="0">
                <a:pos x="104" y="139"/>
              </a:cxn>
              <a:cxn ang="0">
                <a:pos x="91" y="130"/>
              </a:cxn>
              <a:cxn ang="0">
                <a:pos x="77" y="133"/>
              </a:cxn>
              <a:cxn ang="0">
                <a:pos x="64" y="128"/>
              </a:cxn>
              <a:cxn ang="0">
                <a:pos x="51" y="135"/>
              </a:cxn>
              <a:cxn ang="0">
                <a:pos x="31" y="139"/>
              </a:cxn>
              <a:cxn ang="0">
                <a:pos x="17" y="128"/>
              </a:cxn>
            </a:cxnLst>
            <a:rect l="0" t="0" r="r" b="b"/>
            <a:pathLst>
              <a:path w="308" h="343">
                <a:moveTo>
                  <a:pt x="17" y="128"/>
                </a:moveTo>
                <a:lnTo>
                  <a:pt x="0" y="127"/>
                </a:lnTo>
                <a:lnTo>
                  <a:pt x="0" y="144"/>
                </a:lnTo>
                <a:lnTo>
                  <a:pt x="5" y="155"/>
                </a:lnTo>
                <a:lnTo>
                  <a:pt x="22" y="158"/>
                </a:lnTo>
                <a:lnTo>
                  <a:pt x="45" y="174"/>
                </a:lnTo>
                <a:lnTo>
                  <a:pt x="77" y="184"/>
                </a:lnTo>
                <a:lnTo>
                  <a:pt x="84" y="199"/>
                </a:lnTo>
                <a:lnTo>
                  <a:pt x="104" y="223"/>
                </a:lnTo>
                <a:lnTo>
                  <a:pt x="102" y="237"/>
                </a:lnTo>
                <a:lnTo>
                  <a:pt x="113" y="277"/>
                </a:lnTo>
                <a:lnTo>
                  <a:pt x="129" y="285"/>
                </a:lnTo>
                <a:lnTo>
                  <a:pt x="134" y="295"/>
                </a:lnTo>
                <a:lnTo>
                  <a:pt x="151" y="333"/>
                </a:lnTo>
                <a:lnTo>
                  <a:pt x="184" y="343"/>
                </a:lnTo>
                <a:lnTo>
                  <a:pt x="196" y="334"/>
                </a:lnTo>
                <a:lnTo>
                  <a:pt x="202" y="315"/>
                </a:lnTo>
                <a:lnTo>
                  <a:pt x="208" y="307"/>
                </a:lnTo>
                <a:lnTo>
                  <a:pt x="225" y="293"/>
                </a:lnTo>
                <a:lnTo>
                  <a:pt x="224" y="278"/>
                </a:lnTo>
                <a:lnTo>
                  <a:pt x="258" y="259"/>
                </a:lnTo>
                <a:lnTo>
                  <a:pt x="277" y="234"/>
                </a:lnTo>
                <a:lnTo>
                  <a:pt x="307" y="203"/>
                </a:lnTo>
                <a:lnTo>
                  <a:pt x="308" y="186"/>
                </a:lnTo>
                <a:lnTo>
                  <a:pt x="300" y="170"/>
                </a:lnTo>
                <a:lnTo>
                  <a:pt x="271" y="157"/>
                </a:lnTo>
                <a:lnTo>
                  <a:pt x="261" y="147"/>
                </a:lnTo>
                <a:lnTo>
                  <a:pt x="257" y="135"/>
                </a:lnTo>
                <a:lnTo>
                  <a:pt x="249" y="116"/>
                </a:lnTo>
                <a:lnTo>
                  <a:pt x="225" y="19"/>
                </a:lnTo>
                <a:lnTo>
                  <a:pt x="204" y="0"/>
                </a:lnTo>
                <a:lnTo>
                  <a:pt x="197" y="14"/>
                </a:lnTo>
                <a:lnTo>
                  <a:pt x="192" y="27"/>
                </a:lnTo>
                <a:lnTo>
                  <a:pt x="173" y="51"/>
                </a:lnTo>
                <a:lnTo>
                  <a:pt x="137" y="119"/>
                </a:lnTo>
                <a:lnTo>
                  <a:pt x="121" y="135"/>
                </a:lnTo>
                <a:lnTo>
                  <a:pt x="104" y="139"/>
                </a:lnTo>
                <a:lnTo>
                  <a:pt x="91" y="130"/>
                </a:lnTo>
                <a:lnTo>
                  <a:pt x="77" y="133"/>
                </a:lnTo>
                <a:lnTo>
                  <a:pt x="64" y="128"/>
                </a:lnTo>
                <a:lnTo>
                  <a:pt x="51" y="135"/>
                </a:lnTo>
                <a:lnTo>
                  <a:pt x="31" y="139"/>
                </a:lnTo>
                <a:lnTo>
                  <a:pt x="17" y="128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4" name="Freeform 68">
            <a:extLst>
              <a:ext uri="{FF2B5EF4-FFF2-40B4-BE49-F238E27FC236}">
                <a16:creationId xmlns:a16="http://schemas.microsoft.com/office/drawing/2014/main" id="{7E97AC87-B9E8-53BC-C027-7945B350177B}"/>
              </a:ext>
            </a:extLst>
          </xdr:cNvPr>
          <xdr:cNvSpPr>
            <a:spLocks noEditPoints="1"/>
          </xdr:cNvSpPr>
        </xdr:nvSpPr>
        <xdr:spPr bwMode="auto">
          <a:xfrm>
            <a:off x="4200101" y="1477963"/>
            <a:ext cx="538295" cy="555625"/>
          </a:xfrm>
          <a:custGeom>
            <a:avLst/>
            <a:gdLst/>
            <a:ahLst/>
            <a:cxnLst>
              <a:cxn ang="0">
                <a:pos x="8" y="359"/>
              </a:cxn>
              <a:cxn ang="0">
                <a:pos x="16" y="395"/>
              </a:cxn>
              <a:cxn ang="0">
                <a:pos x="67" y="426"/>
              </a:cxn>
              <a:cxn ang="0">
                <a:pos x="130" y="470"/>
              </a:cxn>
              <a:cxn ang="0">
                <a:pos x="240" y="543"/>
              </a:cxn>
              <a:cxn ang="0">
                <a:pos x="296" y="612"/>
              </a:cxn>
              <a:cxn ang="0">
                <a:pos x="321" y="754"/>
              </a:cxn>
              <a:cxn ang="0">
                <a:pos x="362" y="773"/>
              </a:cxn>
              <a:cxn ang="0">
                <a:pos x="416" y="900"/>
              </a:cxn>
              <a:cxn ang="0">
                <a:pos x="531" y="904"/>
              </a:cxn>
              <a:cxn ang="0">
                <a:pos x="548" y="855"/>
              </a:cxn>
              <a:cxn ang="0">
                <a:pos x="611" y="793"/>
              </a:cxn>
              <a:cxn ang="0">
                <a:pos x="609" y="751"/>
              </a:cxn>
              <a:cxn ang="0">
                <a:pos x="751" y="635"/>
              </a:cxn>
              <a:cxn ang="0">
                <a:pos x="832" y="510"/>
              </a:cxn>
              <a:cxn ang="0">
                <a:pos x="816" y="474"/>
              </a:cxn>
              <a:cxn ang="0">
                <a:pos x="708" y="411"/>
              </a:cxn>
              <a:cxn ang="0">
                <a:pos x="674" y="326"/>
              </a:cxn>
              <a:cxn ang="0">
                <a:pos x="610" y="65"/>
              </a:cxn>
              <a:cxn ang="0">
                <a:pos x="548" y="48"/>
              </a:cxn>
              <a:cxn ang="0">
                <a:pos x="482" y="150"/>
              </a:cxn>
              <a:cxn ang="0">
                <a:pos x="383" y="336"/>
              </a:cxn>
              <a:cxn ang="0">
                <a:pos x="290" y="392"/>
              </a:cxn>
              <a:cxn ang="0">
                <a:pos x="256" y="367"/>
              </a:cxn>
              <a:cxn ang="0">
                <a:pos x="176" y="362"/>
              </a:cxn>
              <a:cxn ang="0">
                <a:pos x="147" y="380"/>
              </a:cxn>
              <a:cxn ang="0">
                <a:pos x="47" y="361"/>
              </a:cxn>
              <a:cxn ang="0">
                <a:pos x="144" y="364"/>
              </a:cxn>
              <a:cxn ang="0">
                <a:pos x="181" y="347"/>
              </a:cxn>
              <a:cxn ang="0">
                <a:pos x="253" y="351"/>
              </a:cxn>
              <a:cxn ang="0">
                <a:pos x="286" y="376"/>
              </a:cxn>
              <a:cxn ang="0">
                <a:pos x="372" y="324"/>
              </a:cxn>
              <a:cxn ang="0">
                <a:pos x="470" y="140"/>
              </a:cxn>
              <a:cxn ang="0">
                <a:pos x="533" y="41"/>
              </a:cxn>
              <a:cxn ang="0">
                <a:pos x="564" y="2"/>
              </a:cxn>
              <a:cxn ang="0">
                <a:pos x="689" y="321"/>
              </a:cxn>
              <a:cxn ang="0">
                <a:pos x="722" y="403"/>
              </a:cxn>
              <a:cxn ang="0">
                <a:pos x="742" y="424"/>
              </a:cxn>
              <a:cxn ang="0">
                <a:pos x="848" y="507"/>
              </a:cxn>
              <a:cxn ang="0">
                <a:pos x="843" y="563"/>
              </a:cxn>
              <a:cxn ang="0">
                <a:pos x="710" y="716"/>
              </a:cxn>
              <a:cxn ang="0">
                <a:pos x="624" y="799"/>
              </a:cxn>
              <a:cxn ang="0">
                <a:pos x="576" y="843"/>
              </a:cxn>
              <a:cxn ang="0">
                <a:pos x="543" y="913"/>
              </a:cxn>
              <a:cxn ang="0">
                <a:pos x="502" y="944"/>
              </a:cxn>
              <a:cxn ang="0">
                <a:pos x="363" y="809"/>
              </a:cxn>
              <a:cxn ang="0">
                <a:pos x="310" y="763"/>
              </a:cxn>
              <a:cxn ang="0">
                <a:pos x="275" y="647"/>
              </a:cxn>
              <a:cxn ang="0">
                <a:pos x="227" y="552"/>
              </a:cxn>
              <a:cxn ang="0">
                <a:pos x="212" y="514"/>
              </a:cxn>
              <a:cxn ang="0">
                <a:pos x="61" y="440"/>
              </a:cxn>
              <a:cxn ang="0">
                <a:pos x="12" y="429"/>
              </a:cxn>
              <a:cxn ang="0">
                <a:pos x="0" y="351"/>
              </a:cxn>
              <a:cxn ang="0">
                <a:pos x="53" y="346"/>
              </a:cxn>
            </a:cxnLst>
            <a:rect l="0" t="0" r="r" b="b"/>
            <a:pathLst>
              <a:path w="849" h="945">
                <a:moveTo>
                  <a:pt x="47" y="361"/>
                </a:moveTo>
                <a:lnTo>
                  <a:pt x="52" y="362"/>
                </a:lnTo>
                <a:lnTo>
                  <a:pt x="8" y="359"/>
                </a:lnTo>
                <a:lnTo>
                  <a:pt x="16" y="351"/>
                </a:lnTo>
                <a:lnTo>
                  <a:pt x="16" y="398"/>
                </a:lnTo>
                <a:lnTo>
                  <a:pt x="16" y="395"/>
                </a:lnTo>
                <a:lnTo>
                  <a:pt x="27" y="423"/>
                </a:lnTo>
                <a:lnTo>
                  <a:pt x="20" y="418"/>
                </a:lnTo>
                <a:lnTo>
                  <a:pt x="67" y="426"/>
                </a:lnTo>
                <a:cubicBezTo>
                  <a:pt x="68" y="426"/>
                  <a:pt x="69" y="427"/>
                  <a:pt x="70" y="427"/>
                </a:cubicBezTo>
                <a:lnTo>
                  <a:pt x="132" y="471"/>
                </a:lnTo>
                <a:lnTo>
                  <a:pt x="130" y="470"/>
                </a:lnTo>
                <a:lnTo>
                  <a:pt x="217" y="499"/>
                </a:lnTo>
                <a:cubicBezTo>
                  <a:pt x="219" y="499"/>
                  <a:pt x="221" y="501"/>
                  <a:pt x="222" y="503"/>
                </a:cubicBezTo>
                <a:lnTo>
                  <a:pt x="240" y="543"/>
                </a:lnTo>
                <a:lnTo>
                  <a:pt x="239" y="541"/>
                </a:lnTo>
                <a:lnTo>
                  <a:pt x="294" y="606"/>
                </a:lnTo>
                <a:cubicBezTo>
                  <a:pt x="295" y="608"/>
                  <a:pt x="296" y="610"/>
                  <a:pt x="296" y="612"/>
                </a:cubicBezTo>
                <a:lnTo>
                  <a:pt x="291" y="649"/>
                </a:lnTo>
                <a:lnTo>
                  <a:pt x="291" y="645"/>
                </a:lnTo>
                <a:lnTo>
                  <a:pt x="321" y="754"/>
                </a:lnTo>
                <a:lnTo>
                  <a:pt x="317" y="749"/>
                </a:lnTo>
                <a:lnTo>
                  <a:pt x="359" y="770"/>
                </a:lnTo>
                <a:cubicBezTo>
                  <a:pt x="360" y="770"/>
                  <a:pt x="362" y="772"/>
                  <a:pt x="362" y="773"/>
                </a:cubicBezTo>
                <a:lnTo>
                  <a:pt x="377" y="802"/>
                </a:lnTo>
                <a:lnTo>
                  <a:pt x="421" y="905"/>
                </a:lnTo>
                <a:lnTo>
                  <a:pt x="416" y="900"/>
                </a:lnTo>
                <a:lnTo>
                  <a:pt x="507" y="929"/>
                </a:lnTo>
                <a:lnTo>
                  <a:pt x="500" y="930"/>
                </a:lnTo>
                <a:lnTo>
                  <a:pt x="531" y="904"/>
                </a:lnTo>
                <a:lnTo>
                  <a:pt x="528" y="908"/>
                </a:lnTo>
                <a:lnTo>
                  <a:pt x="547" y="857"/>
                </a:lnTo>
                <a:cubicBezTo>
                  <a:pt x="547" y="856"/>
                  <a:pt x="547" y="855"/>
                  <a:pt x="548" y="855"/>
                </a:cubicBezTo>
                <a:lnTo>
                  <a:pt x="562" y="834"/>
                </a:lnTo>
                <a:cubicBezTo>
                  <a:pt x="563" y="833"/>
                  <a:pt x="563" y="833"/>
                  <a:pt x="564" y="832"/>
                </a:cubicBezTo>
                <a:lnTo>
                  <a:pt x="611" y="793"/>
                </a:lnTo>
                <a:lnTo>
                  <a:pt x="608" y="800"/>
                </a:lnTo>
                <a:lnTo>
                  <a:pt x="605" y="759"/>
                </a:lnTo>
                <a:cubicBezTo>
                  <a:pt x="605" y="756"/>
                  <a:pt x="607" y="753"/>
                  <a:pt x="609" y="751"/>
                </a:cubicBezTo>
                <a:lnTo>
                  <a:pt x="702" y="702"/>
                </a:lnTo>
                <a:lnTo>
                  <a:pt x="700" y="704"/>
                </a:lnTo>
                <a:lnTo>
                  <a:pt x="751" y="635"/>
                </a:lnTo>
                <a:lnTo>
                  <a:pt x="832" y="552"/>
                </a:lnTo>
                <a:lnTo>
                  <a:pt x="829" y="557"/>
                </a:lnTo>
                <a:lnTo>
                  <a:pt x="832" y="510"/>
                </a:lnTo>
                <a:lnTo>
                  <a:pt x="833" y="514"/>
                </a:lnTo>
                <a:lnTo>
                  <a:pt x="812" y="470"/>
                </a:lnTo>
                <a:lnTo>
                  <a:pt x="816" y="474"/>
                </a:lnTo>
                <a:lnTo>
                  <a:pt x="736" y="438"/>
                </a:lnTo>
                <a:cubicBezTo>
                  <a:pt x="735" y="438"/>
                  <a:pt x="734" y="437"/>
                  <a:pt x="733" y="436"/>
                </a:cubicBezTo>
                <a:lnTo>
                  <a:pt x="708" y="411"/>
                </a:lnTo>
                <a:cubicBezTo>
                  <a:pt x="707" y="410"/>
                  <a:pt x="707" y="409"/>
                  <a:pt x="706" y="408"/>
                </a:cubicBezTo>
                <a:lnTo>
                  <a:pt x="696" y="375"/>
                </a:lnTo>
                <a:lnTo>
                  <a:pt x="674" y="326"/>
                </a:lnTo>
                <a:cubicBezTo>
                  <a:pt x="673" y="325"/>
                  <a:pt x="673" y="325"/>
                  <a:pt x="673" y="324"/>
                </a:cubicBezTo>
                <a:lnTo>
                  <a:pt x="608" y="61"/>
                </a:lnTo>
                <a:lnTo>
                  <a:pt x="610" y="65"/>
                </a:lnTo>
                <a:lnTo>
                  <a:pt x="553" y="14"/>
                </a:lnTo>
                <a:lnTo>
                  <a:pt x="566" y="12"/>
                </a:lnTo>
                <a:lnTo>
                  <a:pt x="548" y="48"/>
                </a:lnTo>
                <a:lnTo>
                  <a:pt x="533" y="83"/>
                </a:lnTo>
                <a:cubicBezTo>
                  <a:pt x="533" y="84"/>
                  <a:pt x="532" y="85"/>
                  <a:pt x="532" y="85"/>
                </a:cubicBezTo>
                <a:lnTo>
                  <a:pt x="482" y="150"/>
                </a:lnTo>
                <a:lnTo>
                  <a:pt x="483" y="149"/>
                </a:lnTo>
                <a:lnTo>
                  <a:pt x="385" y="334"/>
                </a:lnTo>
                <a:cubicBezTo>
                  <a:pt x="384" y="335"/>
                  <a:pt x="384" y="335"/>
                  <a:pt x="383" y="336"/>
                </a:cubicBezTo>
                <a:lnTo>
                  <a:pt x="340" y="378"/>
                </a:lnTo>
                <a:cubicBezTo>
                  <a:pt x="339" y="379"/>
                  <a:pt x="337" y="380"/>
                  <a:pt x="336" y="380"/>
                </a:cubicBezTo>
                <a:lnTo>
                  <a:pt x="290" y="392"/>
                </a:lnTo>
                <a:cubicBezTo>
                  <a:pt x="287" y="392"/>
                  <a:pt x="285" y="392"/>
                  <a:pt x="283" y="390"/>
                </a:cubicBezTo>
                <a:lnTo>
                  <a:pt x="249" y="365"/>
                </a:lnTo>
                <a:lnTo>
                  <a:pt x="256" y="367"/>
                </a:lnTo>
                <a:lnTo>
                  <a:pt x="216" y="374"/>
                </a:lnTo>
                <a:cubicBezTo>
                  <a:pt x="215" y="374"/>
                  <a:pt x="214" y="374"/>
                  <a:pt x="212" y="374"/>
                </a:cubicBezTo>
                <a:lnTo>
                  <a:pt x="176" y="362"/>
                </a:lnTo>
                <a:lnTo>
                  <a:pt x="182" y="361"/>
                </a:lnTo>
                <a:lnTo>
                  <a:pt x="149" y="379"/>
                </a:lnTo>
                <a:cubicBezTo>
                  <a:pt x="149" y="380"/>
                  <a:pt x="148" y="380"/>
                  <a:pt x="147" y="380"/>
                </a:cubicBezTo>
                <a:lnTo>
                  <a:pt x="93" y="392"/>
                </a:lnTo>
                <a:cubicBezTo>
                  <a:pt x="91" y="392"/>
                  <a:pt x="89" y="392"/>
                  <a:pt x="87" y="390"/>
                </a:cubicBezTo>
                <a:lnTo>
                  <a:pt x="47" y="361"/>
                </a:lnTo>
                <a:close/>
                <a:moveTo>
                  <a:pt x="96" y="378"/>
                </a:moveTo>
                <a:lnTo>
                  <a:pt x="90" y="376"/>
                </a:lnTo>
                <a:lnTo>
                  <a:pt x="144" y="364"/>
                </a:lnTo>
                <a:lnTo>
                  <a:pt x="142" y="365"/>
                </a:lnTo>
                <a:lnTo>
                  <a:pt x="175" y="347"/>
                </a:lnTo>
                <a:cubicBezTo>
                  <a:pt x="177" y="346"/>
                  <a:pt x="179" y="346"/>
                  <a:pt x="181" y="347"/>
                </a:cubicBezTo>
                <a:lnTo>
                  <a:pt x="217" y="359"/>
                </a:lnTo>
                <a:lnTo>
                  <a:pt x="213" y="358"/>
                </a:lnTo>
                <a:lnTo>
                  <a:pt x="253" y="351"/>
                </a:lnTo>
                <a:cubicBezTo>
                  <a:pt x="255" y="351"/>
                  <a:pt x="257" y="351"/>
                  <a:pt x="259" y="353"/>
                </a:cubicBezTo>
                <a:lnTo>
                  <a:pt x="292" y="378"/>
                </a:lnTo>
                <a:lnTo>
                  <a:pt x="286" y="376"/>
                </a:lnTo>
                <a:lnTo>
                  <a:pt x="332" y="365"/>
                </a:lnTo>
                <a:lnTo>
                  <a:pt x="328" y="367"/>
                </a:lnTo>
                <a:lnTo>
                  <a:pt x="372" y="324"/>
                </a:lnTo>
                <a:lnTo>
                  <a:pt x="371" y="326"/>
                </a:lnTo>
                <a:lnTo>
                  <a:pt x="469" y="142"/>
                </a:lnTo>
                <a:cubicBezTo>
                  <a:pt x="469" y="141"/>
                  <a:pt x="469" y="141"/>
                  <a:pt x="470" y="140"/>
                </a:cubicBezTo>
                <a:lnTo>
                  <a:pt x="519" y="75"/>
                </a:lnTo>
                <a:lnTo>
                  <a:pt x="518" y="77"/>
                </a:lnTo>
                <a:lnTo>
                  <a:pt x="533" y="41"/>
                </a:lnTo>
                <a:lnTo>
                  <a:pt x="552" y="5"/>
                </a:lnTo>
                <a:cubicBezTo>
                  <a:pt x="553" y="3"/>
                  <a:pt x="555" y="1"/>
                  <a:pt x="557" y="1"/>
                </a:cubicBezTo>
                <a:cubicBezTo>
                  <a:pt x="560" y="0"/>
                  <a:pt x="562" y="1"/>
                  <a:pt x="564" y="2"/>
                </a:cubicBezTo>
                <a:lnTo>
                  <a:pt x="621" y="53"/>
                </a:lnTo>
                <a:cubicBezTo>
                  <a:pt x="622" y="54"/>
                  <a:pt x="623" y="56"/>
                  <a:pt x="624" y="57"/>
                </a:cubicBezTo>
                <a:lnTo>
                  <a:pt x="689" y="321"/>
                </a:lnTo>
                <a:lnTo>
                  <a:pt x="688" y="319"/>
                </a:lnTo>
                <a:lnTo>
                  <a:pt x="711" y="370"/>
                </a:lnTo>
                <a:lnTo>
                  <a:pt x="722" y="403"/>
                </a:lnTo>
                <a:lnTo>
                  <a:pt x="720" y="400"/>
                </a:lnTo>
                <a:lnTo>
                  <a:pt x="745" y="425"/>
                </a:lnTo>
                <a:lnTo>
                  <a:pt x="742" y="424"/>
                </a:lnTo>
                <a:lnTo>
                  <a:pt x="822" y="460"/>
                </a:lnTo>
                <a:cubicBezTo>
                  <a:pt x="824" y="460"/>
                  <a:pt x="826" y="462"/>
                  <a:pt x="826" y="463"/>
                </a:cubicBezTo>
                <a:lnTo>
                  <a:pt x="848" y="507"/>
                </a:lnTo>
                <a:cubicBezTo>
                  <a:pt x="848" y="508"/>
                  <a:pt x="849" y="510"/>
                  <a:pt x="848" y="511"/>
                </a:cubicBezTo>
                <a:lnTo>
                  <a:pt x="845" y="558"/>
                </a:lnTo>
                <a:cubicBezTo>
                  <a:pt x="845" y="560"/>
                  <a:pt x="844" y="562"/>
                  <a:pt x="843" y="563"/>
                </a:cubicBezTo>
                <a:lnTo>
                  <a:pt x="764" y="645"/>
                </a:lnTo>
                <a:lnTo>
                  <a:pt x="712" y="714"/>
                </a:lnTo>
                <a:cubicBezTo>
                  <a:pt x="712" y="715"/>
                  <a:pt x="711" y="716"/>
                  <a:pt x="710" y="716"/>
                </a:cubicBezTo>
                <a:lnTo>
                  <a:pt x="617" y="766"/>
                </a:lnTo>
                <a:lnTo>
                  <a:pt x="621" y="758"/>
                </a:lnTo>
                <a:lnTo>
                  <a:pt x="624" y="799"/>
                </a:lnTo>
                <a:cubicBezTo>
                  <a:pt x="624" y="802"/>
                  <a:pt x="623" y="804"/>
                  <a:pt x="621" y="806"/>
                </a:cubicBezTo>
                <a:lnTo>
                  <a:pt x="574" y="845"/>
                </a:lnTo>
                <a:lnTo>
                  <a:pt x="576" y="843"/>
                </a:lnTo>
                <a:lnTo>
                  <a:pt x="561" y="864"/>
                </a:lnTo>
                <a:lnTo>
                  <a:pt x="562" y="862"/>
                </a:lnTo>
                <a:lnTo>
                  <a:pt x="543" y="913"/>
                </a:lnTo>
                <a:cubicBezTo>
                  <a:pt x="543" y="915"/>
                  <a:pt x="542" y="916"/>
                  <a:pt x="541" y="917"/>
                </a:cubicBezTo>
                <a:lnTo>
                  <a:pt x="510" y="943"/>
                </a:lnTo>
                <a:cubicBezTo>
                  <a:pt x="508" y="944"/>
                  <a:pt x="505" y="945"/>
                  <a:pt x="502" y="944"/>
                </a:cubicBezTo>
                <a:lnTo>
                  <a:pt x="411" y="916"/>
                </a:lnTo>
                <a:cubicBezTo>
                  <a:pt x="409" y="915"/>
                  <a:pt x="407" y="913"/>
                  <a:pt x="406" y="911"/>
                </a:cubicBezTo>
                <a:lnTo>
                  <a:pt x="363" y="809"/>
                </a:lnTo>
                <a:lnTo>
                  <a:pt x="348" y="780"/>
                </a:lnTo>
                <a:lnTo>
                  <a:pt x="352" y="784"/>
                </a:lnTo>
                <a:lnTo>
                  <a:pt x="310" y="763"/>
                </a:lnTo>
                <a:cubicBezTo>
                  <a:pt x="307" y="762"/>
                  <a:pt x="306" y="760"/>
                  <a:pt x="305" y="758"/>
                </a:cubicBezTo>
                <a:lnTo>
                  <a:pt x="275" y="650"/>
                </a:lnTo>
                <a:cubicBezTo>
                  <a:pt x="275" y="649"/>
                  <a:pt x="275" y="648"/>
                  <a:pt x="275" y="647"/>
                </a:cubicBezTo>
                <a:lnTo>
                  <a:pt x="280" y="610"/>
                </a:lnTo>
                <a:lnTo>
                  <a:pt x="281" y="617"/>
                </a:lnTo>
                <a:lnTo>
                  <a:pt x="227" y="552"/>
                </a:lnTo>
                <a:cubicBezTo>
                  <a:pt x="227" y="551"/>
                  <a:pt x="226" y="550"/>
                  <a:pt x="226" y="550"/>
                </a:cubicBezTo>
                <a:lnTo>
                  <a:pt x="208" y="509"/>
                </a:lnTo>
                <a:lnTo>
                  <a:pt x="212" y="514"/>
                </a:lnTo>
                <a:lnTo>
                  <a:pt x="125" y="485"/>
                </a:lnTo>
                <a:cubicBezTo>
                  <a:pt x="124" y="485"/>
                  <a:pt x="124" y="485"/>
                  <a:pt x="123" y="484"/>
                </a:cubicBezTo>
                <a:lnTo>
                  <a:pt x="61" y="440"/>
                </a:lnTo>
                <a:lnTo>
                  <a:pt x="64" y="442"/>
                </a:lnTo>
                <a:lnTo>
                  <a:pt x="18" y="434"/>
                </a:lnTo>
                <a:cubicBezTo>
                  <a:pt x="15" y="434"/>
                  <a:pt x="13" y="432"/>
                  <a:pt x="12" y="429"/>
                </a:cubicBezTo>
                <a:lnTo>
                  <a:pt x="1" y="401"/>
                </a:lnTo>
                <a:cubicBezTo>
                  <a:pt x="1" y="400"/>
                  <a:pt x="0" y="399"/>
                  <a:pt x="0" y="398"/>
                </a:cubicBezTo>
                <a:lnTo>
                  <a:pt x="0" y="351"/>
                </a:lnTo>
                <a:cubicBezTo>
                  <a:pt x="0" y="349"/>
                  <a:pt x="1" y="347"/>
                  <a:pt x="3" y="345"/>
                </a:cubicBezTo>
                <a:cubicBezTo>
                  <a:pt x="5" y="344"/>
                  <a:pt x="7" y="343"/>
                  <a:pt x="9" y="343"/>
                </a:cubicBezTo>
                <a:lnTo>
                  <a:pt x="53" y="346"/>
                </a:lnTo>
                <a:cubicBezTo>
                  <a:pt x="54" y="347"/>
                  <a:pt x="56" y="347"/>
                  <a:pt x="57" y="348"/>
                </a:cubicBezTo>
                <a:lnTo>
                  <a:pt x="96" y="378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5" name="Freeform 69">
            <a:extLst>
              <a:ext uri="{FF2B5EF4-FFF2-40B4-BE49-F238E27FC236}">
                <a16:creationId xmlns:a16="http://schemas.microsoft.com/office/drawing/2014/main" id="{AFC0511D-5D40-E279-0E3B-575087FA4BCA}"/>
              </a:ext>
            </a:extLst>
          </xdr:cNvPr>
          <xdr:cNvSpPr>
            <a:spLocks/>
          </xdr:cNvSpPr>
        </xdr:nvSpPr>
        <xdr:spPr bwMode="auto">
          <a:xfrm>
            <a:off x="5952569" y="2562225"/>
            <a:ext cx="407591" cy="225425"/>
          </a:xfrm>
          <a:custGeom>
            <a:avLst/>
            <a:gdLst/>
            <a:ahLst/>
            <a:cxnLst>
              <a:cxn ang="0">
                <a:pos x="227" y="38"/>
              </a:cxn>
              <a:cxn ang="0">
                <a:pos x="197" y="37"/>
              </a:cxn>
              <a:cxn ang="0">
                <a:pos x="168" y="37"/>
              </a:cxn>
              <a:cxn ang="0">
                <a:pos x="147" y="23"/>
              </a:cxn>
              <a:cxn ang="0">
                <a:pos x="138" y="30"/>
              </a:cxn>
              <a:cxn ang="0">
                <a:pos x="132" y="57"/>
              </a:cxn>
              <a:cxn ang="0">
                <a:pos x="124" y="60"/>
              </a:cxn>
              <a:cxn ang="0">
                <a:pos x="116" y="50"/>
              </a:cxn>
              <a:cxn ang="0">
                <a:pos x="94" y="49"/>
              </a:cxn>
              <a:cxn ang="0">
                <a:pos x="81" y="42"/>
              </a:cxn>
              <a:cxn ang="0">
                <a:pos x="81" y="33"/>
              </a:cxn>
              <a:cxn ang="0">
                <a:pos x="94" y="10"/>
              </a:cxn>
              <a:cxn ang="0">
                <a:pos x="94" y="2"/>
              </a:cxn>
              <a:cxn ang="0">
                <a:pos x="90" y="0"/>
              </a:cxn>
              <a:cxn ang="0">
                <a:pos x="59" y="11"/>
              </a:cxn>
              <a:cxn ang="0">
                <a:pos x="41" y="27"/>
              </a:cxn>
              <a:cxn ang="0">
                <a:pos x="13" y="21"/>
              </a:cxn>
              <a:cxn ang="0">
                <a:pos x="0" y="57"/>
              </a:cxn>
              <a:cxn ang="0">
                <a:pos x="13" y="79"/>
              </a:cxn>
              <a:cxn ang="0">
                <a:pos x="0" y="97"/>
              </a:cxn>
              <a:cxn ang="0">
                <a:pos x="9" y="105"/>
              </a:cxn>
              <a:cxn ang="0">
                <a:pos x="20" y="104"/>
              </a:cxn>
              <a:cxn ang="0">
                <a:pos x="30" y="112"/>
              </a:cxn>
              <a:cxn ang="0">
                <a:pos x="52" y="103"/>
              </a:cxn>
              <a:cxn ang="0">
                <a:pos x="88" y="77"/>
              </a:cxn>
              <a:cxn ang="0">
                <a:pos x="104" y="83"/>
              </a:cxn>
              <a:cxn ang="0">
                <a:pos x="109" y="88"/>
              </a:cxn>
              <a:cxn ang="0">
                <a:pos x="87" y="120"/>
              </a:cxn>
              <a:cxn ang="0">
                <a:pos x="98" y="135"/>
              </a:cxn>
              <a:cxn ang="0">
                <a:pos x="101" y="142"/>
              </a:cxn>
              <a:cxn ang="0">
                <a:pos x="116" y="142"/>
              </a:cxn>
              <a:cxn ang="0">
                <a:pos x="132" y="125"/>
              </a:cxn>
              <a:cxn ang="0">
                <a:pos x="189" y="110"/>
              </a:cxn>
              <a:cxn ang="0">
                <a:pos x="206" y="95"/>
              </a:cxn>
              <a:cxn ang="0">
                <a:pos x="237" y="86"/>
              </a:cxn>
              <a:cxn ang="0">
                <a:pos x="227" y="38"/>
              </a:cxn>
            </a:cxnLst>
            <a:rect l="0" t="0" r="r" b="b"/>
            <a:pathLst>
              <a:path w="237" h="142">
                <a:moveTo>
                  <a:pt x="227" y="38"/>
                </a:moveTo>
                <a:lnTo>
                  <a:pt x="197" y="37"/>
                </a:lnTo>
                <a:lnTo>
                  <a:pt x="168" y="37"/>
                </a:lnTo>
                <a:lnTo>
                  <a:pt x="147" y="23"/>
                </a:lnTo>
                <a:lnTo>
                  <a:pt x="138" y="30"/>
                </a:lnTo>
                <a:lnTo>
                  <a:pt x="132" y="57"/>
                </a:lnTo>
                <a:lnTo>
                  <a:pt x="124" y="60"/>
                </a:lnTo>
                <a:lnTo>
                  <a:pt x="116" y="50"/>
                </a:lnTo>
                <a:lnTo>
                  <a:pt x="94" y="49"/>
                </a:lnTo>
                <a:lnTo>
                  <a:pt x="81" y="42"/>
                </a:lnTo>
                <a:lnTo>
                  <a:pt x="81" y="33"/>
                </a:lnTo>
                <a:lnTo>
                  <a:pt x="94" y="10"/>
                </a:lnTo>
                <a:lnTo>
                  <a:pt x="94" y="2"/>
                </a:lnTo>
                <a:lnTo>
                  <a:pt x="90" y="0"/>
                </a:lnTo>
                <a:lnTo>
                  <a:pt x="59" y="11"/>
                </a:lnTo>
                <a:lnTo>
                  <a:pt x="41" y="27"/>
                </a:lnTo>
                <a:lnTo>
                  <a:pt x="13" y="21"/>
                </a:lnTo>
                <a:lnTo>
                  <a:pt x="0" y="57"/>
                </a:lnTo>
                <a:lnTo>
                  <a:pt x="13" y="79"/>
                </a:lnTo>
                <a:lnTo>
                  <a:pt x="0" y="97"/>
                </a:lnTo>
                <a:lnTo>
                  <a:pt x="9" y="105"/>
                </a:lnTo>
                <a:lnTo>
                  <a:pt x="20" y="104"/>
                </a:lnTo>
                <a:lnTo>
                  <a:pt x="30" y="112"/>
                </a:lnTo>
                <a:lnTo>
                  <a:pt x="52" y="103"/>
                </a:lnTo>
                <a:lnTo>
                  <a:pt x="88" y="77"/>
                </a:lnTo>
                <a:lnTo>
                  <a:pt x="104" y="83"/>
                </a:lnTo>
                <a:lnTo>
                  <a:pt x="109" y="88"/>
                </a:lnTo>
                <a:lnTo>
                  <a:pt x="87" y="120"/>
                </a:lnTo>
                <a:lnTo>
                  <a:pt x="98" y="135"/>
                </a:lnTo>
                <a:lnTo>
                  <a:pt x="101" y="142"/>
                </a:lnTo>
                <a:lnTo>
                  <a:pt x="116" y="142"/>
                </a:lnTo>
                <a:lnTo>
                  <a:pt x="132" y="125"/>
                </a:lnTo>
                <a:lnTo>
                  <a:pt x="189" y="110"/>
                </a:lnTo>
                <a:lnTo>
                  <a:pt x="206" y="95"/>
                </a:lnTo>
                <a:lnTo>
                  <a:pt x="237" y="86"/>
                </a:lnTo>
                <a:lnTo>
                  <a:pt x="227" y="38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6" name="Freeform 70">
            <a:extLst>
              <a:ext uri="{FF2B5EF4-FFF2-40B4-BE49-F238E27FC236}">
                <a16:creationId xmlns:a16="http://schemas.microsoft.com/office/drawing/2014/main" id="{A679727B-3206-55DE-9396-A5A575B3E8E1}"/>
              </a:ext>
            </a:extLst>
          </xdr:cNvPr>
          <xdr:cNvSpPr>
            <a:spLocks noEditPoints="1"/>
          </xdr:cNvSpPr>
        </xdr:nvSpPr>
        <xdr:spPr bwMode="auto">
          <a:xfrm>
            <a:off x="5949129" y="2557463"/>
            <a:ext cx="416190" cy="234950"/>
          </a:xfrm>
          <a:custGeom>
            <a:avLst/>
            <a:gdLst/>
            <a:ahLst/>
            <a:cxnLst>
              <a:cxn ang="0">
                <a:pos x="541" y="114"/>
              </a:cxn>
              <a:cxn ang="0">
                <a:pos x="400" y="77"/>
              </a:cxn>
              <a:cxn ang="0">
                <a:pos x="388" y="90"/>
              </a:cxn>
              <a:cxn ang="0">
                <a:pos x="343" y="177"/>
              </a:cxn>
              <a:cxn ang="0">
                <a:pos x="319" y="149"/>
              </a:cxn>
              <a:cxn ang="0">
                <a:pos x="222" y="128"/>
              </a:cxn>
              <a:cxn ang="0">
                <a:pos x="219" y="91"/>
              </a:cxn>
              <a:cxn ang="0">
                <a:pos x="254" y="13"/>
              </a:cxn>
              <a:cxn ang="0">
                <a:pos x="253" y="16"/>
              </a:cxn>
              <a:cxn ang="0">
                <a:pos x="124" y="86"/>
              </a:cxn>
              <a:cxn ang="0">
                <a:pos x="49" y="66"/>
              </a:cxn>
              <a:cxn ang="0">
                <a:pos x="48" y="217"/>
              </a:cxn>
              <a:cxn ang="0">
                <a:pos x="14" y="264"/>
              </a:cxn>
              <a:cxn ang="0">
                <a:pos x="61" y="280"/>
              </a:cxn>
              <a:cxn ang="0">
                <a:pos x="84" y="302"/>
              </a:cxn>
              <a:cxn ang="0">
                <a:pos x="239" y="209"/>
              </a:cxn>
              <a:cxn ang="0">
                <a:pos x="293" y="225"/>
              </a:cxn>
              <a:cxn ang="0">
                <a:pos x="247" y="336"/>
              </a:cxn>
              <a:cxn ang="0">
                <a:pos x="281" y="369"/>
              </a:cxn>
              <a:cxn ang="0">
                <a:pos x="320" y="384"/>
              </a:cxn>
              <a:cxn ang="0">
                <a:pos x="361" y="338"/>
              </a:cxn>
              <a:cxn ang="0">
                <a:pos x="560" y="258"/>
              </a:cxn>
              <a:cxn ang="0">
                <a:pos x="641" y="240"/>
              </a:cxn>
              <a:cxn ang="0">
                <a:pos x="651" y="246"/>
              </a:cxn>
              <a:cxn ang="0">
                <a:pos x="524" y="312"/>
              </a:cxn>
              <a:cxn ang="0">
                <a:pos x="369" y="352"/>
              </a:cxn>
              <a:cxn ang="0">
                <a:pos x="280" y="400"/>
              </a:cxn>
              <a:cxn ang="0">
                <a:pos x="267" y="376"/>
              </a:cxn>
              <a:cxn ang="0">
                <a:pos x="295" y="241"/>
              </a:cxn>
              <a:cxn ang="0">
                <a:pos x="284" y="239"/>
              </a:cxn>
              <a:cxn ang="0">
                <a:pos x="153" y="291"/>
              </a:cxn>
              <a:cxn ang="0">
                <a:pos x="82" y="316"/>
              </a:cxn>
              <a:cxn ang="0">
                <a:pos x="31" y="300"/>
              </a:cxn>
              <a:cxn ang="0">
                <a:pos x="2" y="265"/>
              </a:cxn>
              <a:cxn ang="0">
                <a:pos x="1" y="166"/>
              </a:cxn>
              <a:cxn ang="0">
                <a:pos x="43" y="56"/>
              </a:cxn>
              <a:cxn ang="0">
                <a:pos x="161" y="31"/>
              </a:cxn>
              <a:cxn ang="0">
                <a:pos x="254" y="1"/>
              </a:cxn>
              <a:cxn ang="0">
                <a:pos x="270" y="34"/>
              </a:cxn>
              <a:cxn ang="0">
                <a:pos x="234" y="95"/>
              </a:cxn>
              <a:cxn ang="0">
                <a:pos x="265" y="131"/>
              </a:cxn>
              <a:cxn ang="0">
                <a:pos x="326" y="136"/>
              </a:cxn>
              <a:cxn ang="0">
                <a:pos x="360" y="155"/>
              </a:cxn>
              <a:cxn ang="0">
                <a:pos x="376" y="81"/>
              </a:cxn>
              <a:cxn ang="0">
                <a:pos x="467" y="99"/>
              </a:cxn>
              <a:cxn ang="0">
                <a:pos x="620" y="103"/>
              </a:cxn>
            </a:cxnLst>
            <a:rect l="0" t="0" r="r" b="b"/>
            <a:pathLst>
              <a:path w="657" h="400">
                <a:moveTo>
                  <a:pt x="612" y="112"/>
                </a:moveTo>
                <a:lnTo>
                  <a:pt x="619" y="119"/>
                </a:lnTo>
                <a:lnTo>
                  <a:pt x="541" y="114"/>
                </a:lnTo>
                <a:lnTo>
                  <a:pt x="462" y="114"/>
                </a:lnTo>
                <a:cubicBezTo>
                  <a:pt x="461" y="114"/>
                  <a:pt x="460" y="113"/>
                  <a:pt x="458" y="113"/>
                </a:cubicBezTo>
                <a:lnTo>
                  <a:pt x="400" y="77"/>
                </a:lnTo>
                <a:lnTo>
                  <a:pt x="409" y="76"/>
                </a:lnTo>
                <a:lnTo>
                  <a:pt x="385" y="94"/>
                </a:lnTo>
                <a:lnTo>
                  <a:pt x="388" y="90"/>
                </a:lnTo>
                <a:lnTo>
                  <a:pt x="371" y="164"/>
                </a:lnTo>
                <a:cubicBezTo>
                  <a:pt x="370" y="167"/>
                  <a:pt x="368" y="169"/>
                  <a:pt x="365" y="170"/>
                </a:cubicBezTo>
                <a:lnTo>
                  <a:pt x="343" y="177"/>
                </a:lnTo>
                <a:cubicBezTo>
                  <a:pt x="340" y="178"/>
                  <a:pt x="336" y="177"/>
                  <a:pt x="334" y="174"/>
                </a:cubicBezTo>
                <a:lnTo>
                  <a:pt x="313" y="146"/>
                </a:lnTo>
                <a:lnTo>
                  <a:pt x="319" y="149"/>
                </a:lnTo>
                <a:lnTo>
                  <a:pt x="261" y="147"/>
                </a:lnTo>
                <a:cubicBezTo>
                  <a:pt x="260" y="147"/>
                  <a:pt x="259" y="146"/>
                  <a:pt x="258" y="146"/>
                </a:cubicBezTo>
                <a:lnTo>
                  <a:pt x="222" y="128"/>
                </a:lnTo>
                <a:cubicBezTo>
                  <a:pt x="220" y="126"/>
                  <a:pt x="218" y="124"/>
                  <a:pt x="218" y="120"/>
                </a:cubicBezTo>
                <a:lnTo>
                  <a:pt x="218" y="95"/>
                </a:lnTo>
                <a:cubicBezTo>
                  <a:pt x="218" y="93"/>
                  <a:pt x="218" y="92"/>
                  <a:pt x="219" y="91"/>
                </a:cubicBezTo>
                <a:lnTo>
                  <a:pt x="255" y="30"/>
                </a:lnTo>
                <a:lnTo>
                  <a:pt x="254" y="34"/>
                </a:lnTo>
                <a:lnTo>
                  <a:pt x="254" y="13"/>
                </a:lnTo>
                <a:lnTo>
                  <a:pt x="259" y="20"/>
                </a:lnTo>
                <a:lnTo>
                  <a:pt x="248" y="16"/>
                </a:lnTo>
                <a:lnTo>
                  <a:pt x="253" y="16"/>
                </a:lnTo>
                <a:lnTo>
                  <a:pt x="169" y="45"/>
                </a:lnTo>
                <a:lnTo>
                  <a:pt x="172" y="43"/>
                </a:lnTo>
                <a:lnTo>
                  <a:pt x="124" y="86"/>
                </a:lnTo>
                <a:cubicBezTo>
                  <a:pt x="122" y="88"/>
                  <a:pt x="120" y="89"/>
                  <a:pt x="117" y="88"/>
                </a:cubicBezTo>
                <a:lnTo>
                  <a:pt x="40" y="72"/>
                </a:lnTo>
                <a:lnTo>
                  <a:pt x="49" y="66"/>
                </a:lnTo>
                <a:lnTo>
                  <a:pt x="16" y="165"/>
                </a:lnTo>
                <a:lnTo>
                  <a:pt x="15" y="158"/>
                </a:lnTo>
                <a:lnTo>
                  <a:pt x="48" y="217"/>
                </a:lnTo>
                <a:cubicBezTo>
                  <a:pt x="50" y="219"/>
                  <a:pt x="49" y="222"/>
                  <a:pt x="48" y="225"/>
                </a:cubicBezTo>
                <a:lnTo>
                  <a:pt x="15" y="274"/>
                </a:lnTo>
                <a:lnTo>
                  <a:pt x="14" y="264"/>
                </a:lnTo>
                <a:lnTo>
                  <a:pt x="35" y="287"/>
                </a:lnTo>
                <a:lnTo>
                  <a:pt x="28" y="284"/>
                </a:lnTo>
                <a:lnTo>
                  <a:pt x="61" y="280"/>
                </a:lnTo>
                <a:cubicBezTo>
                  <a:pt x="63" y="279"/>
                  <a:pt x="66" y="280"/>
                  <a:pt x="68" y="282"/>
                </a:cubicBezTo>
                <a:lnTo>
                  <a:pt x="93" y="304"/>
                </a:lnTo>
                <a:lnTo>
                  <a:pt x="84" y="302"/>
                </a:lnTo>
                <a:lnTo>
                  <a:pt x="145" y="278"/>
                </a:lnTo>
                <a:lnTo>
                  <a:pt x="144" y="278"/>
                </a:lnTo>
                <a:lnTo>
                  <a:pt x="239" y="209"/>
                </a:lnTo>
                <a:cubicBezTo>
                  <a:pt x="241" y="208"/>
                  <a:pt x="244" y="208"/>
                  <a:pt x="246" y="208"/>
                </a:cubicBezTo>
                <a:lnTo>
                  <a:pt x="290" y="223"/>
                </a:lnTo>
                <a:cubicBezTo>
                  <a:pt x="291" y="224"/>
                  <a:pt x="292" y="225"/>
                  <a:pt x="293" y="225"/>
                </a:cubicBezTo>
                <a:lnTo>
                  <a:pt x="307" y="241"/>
                </a:lnTo>
                <a:cubicBezTo>
                  <a:pt x="310" y="243"/>
                  <a:pt x="310" y="248"/>
                  <a:pt x="308" y="251"/>
                </a:cubicBezTo>
                <a:lnTo>
                  <a:pt x="247" y="336"/>
                </a:lnTo>
                <a:lnTo>
                  <a:pt x="247" y="326"/>
                </a:lnTo>
                <a:lnTo>
                  <a:pt x="280" y="366"/>
                </a:lnTo>
                <a:cubicBezTo>
                  <a:pt x="280" y="367"/>
                  <a:pt x="281" y="368"/>
                  <a:pt x="281" y="369"/>
                </a:cubicBezTo>
                <a:lnTo>
                  <a:pt x="287" y="390"/>
                </a:lnTo>
                <a:lnTo>
                  <a:pt x="280" y="384"/>
                </a:lnTo>
                <a:lnTo>
                  <a:pt x="320" y="384"/>
                </a:lnTo>
                <a:lnTo>
                  <a:pt x="314" y="387"/>
                </a:lnTo>
                <a:lnTo>
                  <a:pt x="357" y="341"/>
                </a:lnTo>
                <a:cubicBezTo>
                  <a:pt x="358" y="339"/>
                  <a:pt x="359" y="339"/>
                  <a:pt x="361" y="338"/>
                </a:cubicBezTo>
                <a:lnTo>
                  <a:pt x="517" y="298"/>
                </a:lnTo>
                <a:lnTo>
                  <a:pt x="513" y="300"/>
                </a:lnTo>
                <a:lnTo>
                  <a:pt x="560" y="258"/>
                </a:lnTo>
                <a:cubicBezTo>
                  <a:pt x="561" y="257"/>
                  <a:pt x="562" y="257"/>
                  <a:pt x="563" y="256"/>
                </a:cubicBezTo>
                <a:lnTo>
                  <a:pt x="646" y="231"/>
                </a:lnTo>
                <a:lnTo>
                  <a:pt x="641" y="240"/>
                </a:lnTo>
                <a:lnTo>
                  <a:pt x="612" y="112"/>
                </a:lnTo>
                <a:close/>
                <a:moveTo>
                  <a:pt x="656" y="237"/>
                </a:moveTo>
                <a:cubicBezTo>
                  <a:pt x="657" y="241"/>
                  <a:pt x="655" y="245"/>
                  <a:pt x="651" y="246"/>
                </a:cubicBezTo>
                <a:lnTo>
                  <a:pt x="567" y="272"/>
                </a:lnTo>
                <a:lnTo>
                  <a:pt x="570" y="270"/>
                </a:lnTo>
                <a:lnTo>
                  <a:pt x="524" y="312"/>
                </a:lnTo>
                <a:cubicBezTo>
                  <a:pt x="523" y="313"/>
                  <a:pt x="522" y="313"/>
                  <a:pt x="521" y="313"/>
                </a:cubicBezTo>
                <a:lnTo>
                  <a:pt x="365" y="354"/>
                </a:lnTo>
                <a:lnTo>
                  <a:pt x="369" y="352"/>
                </a:lnTo>
                <a:lnTo>
                  <a:pt x="325" y="398"/>
                </a:lnTo>
                <a:cubicBezTo>
                  <a:pt x="324" y="400"/>
                  <a:pt x="322" y="400"/>
                  <a:pt x="320" y="400"/>
                </a:cubicBezTo>
                <a:lnTo>
                  <a:pt x="280" y="400"/>
                </a:lnTo>
                <a:cubicBezTo>
                  <a:pt x="276" y="400"/>
                  <a:pt x="273" y="398"/>
                  <a:pt x="272" y="395"/>
                </a:cubicBezTo>
                <a:lnTo>
                  <a:pt x="266" y="374"/>
                </a:lnTo>
                <a:lnTo>
                  <a:pt x="267" y="376"/>
                </a:lnTo>
                <a:lnTo>
                  <a:pt x="234" y="336"/>
                </a:lnTo>
                <a:cubicBezTo>
                  <a:pt x="232" y="333"/>
                  <a:pt x="232" y="329"/>
                  <a:pt x="234" y="326"/>
                </a:cubicBezTo>
                <a:lnTo>
                  <a:pt x="295" y="241"/>
                </a:lnTo>
                <a:lnTo>
                  <a:pt x="296" y="252"/>
                </a:lnTo>
                <a:lnTo>
                  <a:pt x="281" y="237"/>
                </a:lnTo>
                <a:lnTo>
                  <a:pt x="284" y="239"/>
                </a:lnTo>
                <a:lnTo>
                  <a:pt x="241" y="223"/>
                </a:lnTo>
                <a:lnTo>
                  <a:pt x="248" y="222"/>
                </a:lnTo>
                <a:lnTo>
                  <a:pt x="153" y="291"/>
                </a:lnTo>
                <a:cubicBezTo>
                  <a:pt x="152" y="292"/>
                  <a:pt x="152" y="292"/>
                  <a:pt x="151" y="292"/>
                </a:cubicBezTo>
                <a:lnTo>
                  <a:pt x="90" y="317"/>
                </a:lnTo>
                <a:cubicBezTo>
                  <a:pt x="88" y="318"/>
                  <a:pt x="84" y="318"/>
                  <a:pt x="82" y="316"/>
                </a:cubicBezTo>
                <a:lnTo>
                  <a:pt x="57" y="294"/>
                </a:lnTo>
                <a:lnTo>
                  <a:pt x="63" y="296"/>
                </a:lnTo>
                <a:lnTo>
                  <a:pt x="31" y="300"/>
                </a:lnTo>
                <a:cubicBezTo>
                  <a:pt x="28" y="300"/>
                  <a:pt x="25" y="300"/>
                  <a:pt x="24" y="298"/>
                </a:cubicBezTo>
                <a:lnTo>
                  <a:pt x="3" y="275"/>
                </a:lnTo>
                <a:cubicBezTo>
                  <a:pt x="0" y="273"/>
                  <a:pt x="0" y="269"/>
                  <a:pt x="2" y="265"/>
                </a:cubicBezTo>
                <a:lnTo>
                  <a:pt x="34" y="216"/>
                </a:lnTo>
                <a:lnTo>
                  <a:pt x="34" y="224"/>
                </a:lnTo>
                <a:lnTo>
                  <a:pt x="1" y="166"/>
                </a:lnTo>
                <a:cubicBezTo>
                  <a:pt x="0" y="164"/>
                  <a:pt x="0" y="162"/>
                  <a:pt x="1" y="160"/>
                </a:cubicBezTo>
                <a:lnTo>
                  <a:pt x="34" y="61"/>
                </a:lnTo>
                <a:cubicBezTo>
                  <a:pt x="35" y="58"/>
                  <a:pt x="39" y="55"/>
                  <a:pt x="43" y="56"/>
                </a:cubicBezTo>
                <a:lnTo>
                  <a:pt x="121" y="72"/>
                </a:lnTo>
                <a:lnTo>
                  <a:pt x="114" y="74"/>
                </a:lnTo>
                <a:lnTo>
                  <a:pt x="161" y="31"/>
                </a:lnTo>
                <a:cubicBezTo>
                  <a:pt x="162" y="30"/>
                  <a:pt x="163" y="30"/>
                  <a:pt x="164" y="30"/>
                </a:cubicBezTo>
                <a:lnTo>
                  <a:pt x="248" y="1"/>
                </a:lnTo>
                <a:cubicBezTo>
                  <a:pt x="250" y="0"/>
                  <a:pt x="252" y="0"/>
                  <a:pt x="254" y="1"/>
                </a:cubicBezTo>
                <a:lnTo>
                  <a:pt x="265" y="6"/>
                </a:lnTo>
                <a:cubicBezTo>
                  <a:pt x="268" y="7"/>
                  <a:pt x="270" y="10"/>
                  <a:pt x="270" y="13"/>
                </a:cubicBezTo>
                <a:lnTo>
                  <a:pt x="270" y="34"/>
                </a:lnTo>
                <a:cubicBezTo>
                  <a:pt x="270" y="35"/>
                  <a:pt x="269" y="37"/>
                  <a:pt x="269" y="38"/>
                </a:cubicBezTo>
                <a:lnTo>
                  <a:pt x="233" y="99"/>
                </a:lnTo>
                <a:lnTo>
                  <a:pt x="234" y="95"/>
                </a:lnTo>
                <a:lnTo>
                  <a:pt x="234" y="120"/>
                </a:lnTo>
                <a:lnTo>
                  <a:pt x="230" y="113"/>
                </a:lnTo>
                <a:lnTo>
                  <a:pt x="265" y="131"/>
                </a:lnTo>
                <a:lnTo>
                  <a:pt x="262" y="131"/>
                </a:lnTo>
                <a:lnTo>
                  <a:pt x="320" y="133"/>
                </a:lnTo>
                <a:cubicBezTo>
                  <a:pt x="322" y="133"/>
                  <a:pt x="325" y="135"/>
                  <a:pt x="326" y="136"/>
                </a:cubicBezTo>
                <a:lnTo>
                  <a:pt x="347" y="165"/>
                </a:lnTo>
                <a:lnTo>
                  <a:pt x="338" y="162"/>
                </a:lnTo>
                <a:lnTo>
                  <a:pt x="360" y="155"/>
                </a:lnTo>
                <a:lnTo>
                  <a:pt x="355" y="161"/>
                </a:lnTo>
                <a:lnTo>
                  <a:pt x="373" y="86"/>
                </a:lnTo>
                <a:cubicBezTo>
                  <a:pt x="373" y="84"/>
                  <a:pt x="374" y="82"/>
                  <a:pt x="376" y="81"/>
                </a:cubicBezTo>
                <a:lnTo>
                  <a:pt x="399" y="64"/>
                </a:lnTo>
                <a:cubicBezTo>
                  <a:pt x="402" y="62"/>
                  <a:pt x="406" y="61"/>
                  <a:pt x="408" y="63"/>
                </a:cubicBezTo>
                <a:lnTo>
                  <a:pt x="467" y="99"/>
                </a:lnTo>
                <a:lnTo>
                  <a:pt x="462" y="98"/>
                </a:lnTo>
                <a:lnTo>
                  <a:pt x="542" y="98"/>
                </a:lnTo>
                <a:lnTo>
                  <a:pt x="620" y="103"/>
                </a:lnTo>
                <a:cubicBezTo>
                  <a:pt x="624" y="103"/>
                  <a:pt x="627" y="105"/>
                  <a:pt x="628" y="109"/>
                </a:cubicBezTo>
                <a:lnTo>
                  <a:pt x="656" y="237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7" name="Freeform 71">
            <a:extLst>
              <a:ext uri="{FF2B5EF4-FFF2-40B4-BE49-F238E27FC236}">
                <a16:creationId xmlns:a16="http://schemas.microsoft.com/office/drawing/2014/main" id="{95C62A29-8129-061E-EBFD-FF1584ECBE55}"/>
              </a:ext>
            </a:extLst>
          </xdr:cNvPr>
          <xdr:cNvSpPr>
            <a:spLocks/>
          </xdr:cNvSpPr>
        </xdr:nvSpPr>
        <xdr:spPr bwMode="auto">
          <a:xfrm>
            <a:off x="5668803" y="2224088"/>
            <a:ext cx="436827" cy="517525"/>
          </a:xfrm>
          <a:custGeom>
            <a:avLst/>
            <a:gdLst/>
            <a:ahLst/>
            <a:cxnLst>
              <a:cxn ang="0">
                <a:pos x="254" y="134"/>
              </a:cxn>
              <a:cxn ang="0">
                <a:pos x="243" y="127"/>
              </a:cxn>
              <a:cxn ang="0">
                <a:pos x="213" y="93"/>
              </a:cxn>
              <a:cxn ang="0">
                <a:pos x="127" y="26"/>
              </a:cxn>
              <a:cxn ang="0">
                <a:pos x="71" y="0"/>
              </a:cxn>
              <a:cxn ang="0">
                <a:pos x="6" y="6"/>
              </a:cxn>
              <a:cxn ang="0">
                <a:pos x="0" y="24"/>
              </a:cxn>
              <a:cxn ang="0">
                <a:pos x="6" y="32"/>
              </a:cxn>
              <a:cxn ang="0">
                <a:pos x="1" y="39"/>
              </a:cxn>
              <a:cxn ang="0">
                <a:pos x="18" y="85"/>
              </a:cxn>
              <a:cxn ang="0">
                <a:pos x="10" y="107"/>
              </a:cxn>
              <a:cxn ang="0">
                <a:pos x="12" y="120"/>
              </a:cxn>
              <a:cxn ang="0">
                <a:pos x="18" y="158"/>
              </a:cxn>
              <a:cxn ang="0">
                <a:pos x="33" y="227"/>
              </a:cxn>
              <a:cxn ang="0">
                <a:pos x="55" y="257"/>
              </a:cxn>
              <a:cxn ang="0">
                <a:pos x="43" y="289"/>
              </a:cxn>
              <a:cxn ang="0">
                <a:pos x="112" y="297"/>
              </a:cxn>
              <a:cxn ang="0">
                <a:pos x="143" y="326"/>
              </a:cxn>
              <a:cxn ang="0">
                <a:pos x="164" y="312"/>
              </a:cxn>
              <a:cxn ang="0">
                <a:pos x="177" y="294"/>
              </a:cxn>
              <a:cxn ang="0">
                <a:pos x="164" y="272"/>
              </a:cxn>
              <a:cxn ang="0">
                <a:pos x="177" y="234"/>
              </a:cxn>
              <a:cxn ang="0">
                <a:pos x="184" y="213"/>
              </a:cxn>
              <a:cxn ang="0">
                <a:pos x="194" y="213"/>
              </a:cxn>
              <a:cxn ang="0">
                <a:pos x="225" y="165"/>
              </a:cxn>
              <a:cxn ang="0">
                <a:pos x="254" y="134"/>
              </a:cxn>
              <a:cxn ang="0">
                <a:pos x="254" y="134"/>
              </a:cxn>
            </a:cxnLst>
            <a:rect l="0" t="0" r="r" b="b"/>
            <a:pathLst>
              <a:path w="254" h="326">
                <a:moveTo>
                  <a:pt x="254" y="134"/>
                </a:moveTo>
                <a:lnTo>
                  <a:pt x="243" y="127"/>
                </a:lnTo>
                <a:lnTo>
                  <a:pt x="213" y="93"/>
                </a:lnTo>
                <a:lnTo>
                  <a:pt x="127" y="26"/>
                </a:lnTo>
                <a:lnTo>
                  <a:pt x="71" y="0"/>
                </a:lnTo>
                <a:lnTo>
                  <a:pt x="6" y="6"/>
                </a:lnTo>
                <a:lnTo>
                  <a:pt x="0" y="24"/>
                </a:lnTo>
                <a:lnTo>
                  <a:pt x="6" y="32"/>
                </a:lnTo>
                <a:lnTo>
                  <a:pt x="1" y="39"/>
                </a:lnTo>
                <a:lnTo>
                  <a:pt x="18" y="85"/>
                </a:lnTo>
                <a:lnTo>
                  <a:pt x="10" y="107"/>
                </a:lnTo>
                <a:lnTo>
                  <a:pt x="12" y="120"/>
                </a:lnTo>
                <a:lnTo>
                  <a:pt x="18" y="158"/>
                </a:lnTo>
                <a:lnTo>
                  <a:pt x="33" y="227"/>
                </a:lnTo>
                <a:lnTo>
                  <a:pt x="55" y="257"/>
                </a:lnTo>
                <a:lnTo>
                  <a:pt x="43" y="289"/>
                </a:lnTo>
                <a:lnTo>
                  <a:pt x="112" y="297"/>
                </a:lnTo>
                <a:lnTo>
                  <a:pt x="143" y="326"/>
                </a:lnTo>
                <a:lnTo>
                  <a:pt x="164" y="312"/>
                </a:lnTo>
                <a:lnTo>
                  <a:pt x="177" y="294"/>
                </a:lnTo>
                <a:lnTo>
                  <a:pt x="164" y="272"/>
                </a:lnTo>
                <a:lnTo>
                  <a:pt x="177" y="234"/>
                </a:lnTo>
                <a:lnTo>
                  <a:pt x="184" y="213"/>
                </a:lnTo>
                <a:lnTo>
                  <a:pt x="194" y="213"/>
                </a:lnTo>
                <a:lnTo>
                  <a:pt x="225" y="165"/>
                </a:lnTo>
                <a:lnTo>
                  <a:pt x="254" y="134"/>
                </a:lnTo>
                <a:lnTo>
                  <a:pt x="254" y="134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8" name="Freeform 72">
            <a:extLst>
              <a:ext uri="{FF2B5EF4-FFF2-40B4-BE49-F238E27FC236}">
                <a16:creationId xmlns:a16="http://schemas.microsoft.com/office/drawing/2014/main" id="{60572C89-D481-4DAD-602D-D1DF00784E3A}"/>
              </a:ext>
            </a:extLst>
          </xdr:cNvPr>
          <xdr:cNvSpPr>
            <a:spLocks noEditPoints="1"/>
          </xdr:cNvSpPr>
        </xdr:nvSpPr>
        <xdr:spPr bwMode="auto">
          <a:xfrm>
            <a:off x="5663644" y="2220913"/>
            <a:ext cx="447146" cy="525463"/>
          </a:xfrm>
          <a:custGeom>
            <a:avLst/>
            <a:gdLst/>
            <a:ahLst/>
            <a:cxnLst>
              <a:cxn ang="0">
                <a:pos x="692" y="375"/>
              </a:cxn>
              <a:cxn ang="0">
                <a:pos x="661" y="356"/>
              </a:cxn>
              <a:cxn ang="0">
                <a:pos x="580" y="265"/>
              </a:cxn>
              <a:cxn ang="0">
                <a:pos x="350" y="83"/>
              </a:cxn>
              <a:cxn ang="0">
                <a:pos x="202" y="16"/>
              </a:cxn>
              <a:cxn ang="0">
                <a:pos x="32" y="26"/>
              </a:cxn>
              <a:cxn ang="0">
                <a:pos x="15" y="67"/>
              </a:cxn>
              <a:cxn ang="0">
                <a:pos x="31" y="98"/>
              </a:cxn>
              <a:cxn ang="0">
                <a:pos x="20" y="110"/>
              </a:cxn>
              <a:cxn ang="0">
                <a:pos x="64" y="239"/>
              </a:cxn>
              <a:cxn ang="0">
                <a:pos x="43" y="294"/>
              </a:cxn>
              <a:cxn ang="0">
                <a:pos x="64" y="434"/>
              </a:cxn>
              <a:cxn ang="0">
                <a:pos x="105" y="617"/>
              </a:cxn>
              <a:cxn ang="0">
                <a:pos x="164" y="705"/>
              </a:cxn>
              <a:cxn ang="0">
                <a:pos x="125" y="782"/>
              </a:cxn>
              <a:cxn ang="0">
                <a:pos x="318" y="803"/>
              </a:cxn>
              <a:cxn ang="0">
                <a:pos x="390" y="882"/>
              </a:cxn>
              <a:cxn ang="0">
                <a:pos x="446" y="847"/>
              </a:cxn>
              <a:cxn ang="0">
                <a:pos x="480" y="805"/>
              </a:cxn>
              <a:cxn ang="0">
                <a:pos x="445" y="739"/>
              </a:cxn>
              <a:cxn ang="0">
                <a:pos x="498" y="582"/>
              </a:cxn>
              <a:cxn ang="0">
                <a:pos x="534" y="576"/>
              </a:cxn>
              <a:cxn ang="0">
                <a:pos x="609" y="449"/>
              </a:cxn>
              <a:cxn ang="0">
                <a:pos x="691" y="363"/>
              </a:cxn>
              <a:cxn ang="0">
                <a:pos x="688" y="368"/>
              </a:cxn>
              <a:cxn ang="0">
                <a:pos x="702" y="374"/>
              </a:cxn>
              <a:cxn ang="0">
                <a:pos x="623" y="457"/>
              </a:cxn>
              <a:cxn ang="0">
                <a:pos x="534" y="592"/>
              </a:cxn>
              <a:cxn ang="0">
                <a:pos x="513" y="587"/>
              </a:cxn>
              <a:cxn ang="0">
                <a:pos x="460" y="744"/>
              </a:cxn>
              <a:cxn ang="0">
                <a:pos x="493" y="797"/>
              </a:cxn>
              <a:cxn ang="0">
                <a:pos x="459" y="856"/>
              </a:cxn>
              <a:cxn ang="0">
                <a:pos x="398" y="895"/>
              </a:cxn>
              <a:cxn ang="0">
                <a:pos x="307" y="815"/>
              </a:cxn>
              <a:cxn ang="0">
                <a:pos x="123" y="798"/>
              </a:cxn>
              <a:cxn ang="0">
                <a:pos x="116" y="788"/>
              </a:cxn>
              <a:cxn ang="0">
                <a:pos x="150" y="707"/>
              </a:cxn>
              <a:cxn ang="0">
                <a:pos x="90" y="623"/>
              </a:cxn>
              <a:cxn ang="0">
                <a:pos x="35" y="334"/>
              </a:cxn>
              <a:cxn ang="0">
                <a:pos x="27" y="293"/>
              </a:cxn>
              <a:cxn ang="0">
                <a:pos x="49" y="239"/>
              </a:cxn>
              <a:cxn ang="0">
                <a:pos x="5" y="108"/>
              </a:cxn>
              <a:cxn ang="0">
                <a:pos x="17" y="98"/>
              </a:cxn>
              <a:cxn ang="0">
                <a:pos x="1" y="69"/>
              </a:cxn>
              <a:cxn ang="0">
                <a:pos x="23" y="16"/>
              </a:cxn>
              <a:cxn ang="0">
                <a:pos x="205" y="1"/>
              </a:cxn>
              <a:cxn ang="0">
                <a:pos x="358" y="69"/>
              </a:cxn>
              <a:cxn ang="0">
                <a:pos x="591" y="253"/>
              </a:cxn>
              <a:cxn ang="0">
                <a:pos x="671" y="344"/>
              </a:cxn>
              <a:cxn ang="0">
                <a:pos x="704" y="368"/>
              </a:cxn>
            </a:cxnLst>
            <a:rect l="0" t="0" r="r" b="b"/>
            <a:pathLst>
              <a:path w="704" h="897">
                <a:moveTo>
                  <a:pt x="688" y="368"/>
                </a:moveTo>
                <a:lnTo>
                  <a:pt x="692" y="375"/>
                </a:lnTo>
                <a:lnTo>
                  <a:pt x="663" y="357"/>
                </a:lnTo>
                <a:cubicBezTo>
                  <a:pt x="662" y="357"/>
                  <a:pt x="662" y="357"/>
                  <a:pt x="661" y="356"/>
                </a:cubicBezTo>
                <a:lnTo>
                  <a:pt x="579" y="264"/>
                </a:lnTo>
                <a:lnTo>
                  <a:pt x="580" y="265"/>
                </a:lnTo>
                <a:lnTo>
                  <a:pt x="348" y="82"/>
                </a:lnTo>
                <a:lnTo>
                  <a:pt x="350" y="83"/>
                </a:lnTo>
                <a:lnTo>
                  <a:pt x="198" y="16"/>
                </a:lnTo>
                <a:lnTo>
                  <a:pt x="202" y="16"/>
                </a:lnTo>
                <a:lnTo>
                  <a:pt x="25" y="32"/>
                </a:lnTo>
                <a:lnTo>
                  <a:pt x="32" y="26"/>
                </a:lnTo>
                <a:lnTo>
                  <a:pt x="16" y="74"/>
                </a:lnTo>
                <a:lnTo>
                  <a:pt x="15" y="67"/>
                </a:lnTo>
                <a:lnTo>
                  <a:pt x="31" y="89"/>
                </a:lnTo>
                <a:cubicBezTo>
                  <a:pt x="32" y="92"/>
                  <a:pt x="33" y="95"/>
                  <a:pt x="31" y="98"/>
                </a:cubicBezTo>
                <a:lnTo>
                  <a:pt x="19" y="117"/>
                </a:lnTo>
                <a:lnTo>
                  <a:pt x="20" y="110"/>
                </a:lnTo>
                <a:lnTo>
                  <a:pt x="64" y="234"/>
                </a:lnTo>
                <a:cubicBezTo>
                  <a:pt x="65" y="235"/>
                  <a:pt x="65" y="237"/>
                  <a:pt x="64" y="239"/>
                </a:cubicBezTo>
                <a:lnTo>
                  <a:pt x="42" y="298"/>
                </a:lnTo>
                <a:lnTo>
                  <a:pt x="43" y="294"/>
                </a:lnTo>
                <a:lnTo>
                  <a:pt x="50" y="331"/>
                </a:lnTo>
                <a:lnTo>
                  <a:pt x="64" y="434"/>
                </a:lnTo>
                <a:lnTo>
                  <a:pt x="106" y="620"/>
                </a:lnTo>
                <a:lnTo>
                  <a:pt x="105" y="617"/>
                </a:lnTo>
                <a:lnTo>
                  <a:pt x="163" y="697"/>
                </a:lnTo>
                <a:cubicBezTo>
                  <a:pt x="165" y="699"/>
                  <a:pt x="165" y="702"/>
                  <a:pt x="164" y="705"/>
                </a:cubicBezTo>
                <a:lnTo>
                  <a:pt x="131" y="793"/>
                </a:lnTo>
                <a:lnTo>
                  <a:pt x="125" y="782"/>
                </a:lnTo>
                <a:lnTo>
                  <a:pt x="313" y="801"/>
                </a:lnTo>
                <a:cubicBezTo>
                  <a:pt x="315" y="801"/>
                  <a:pt x="317" y="802"/>
                  <a:pt x="318" y="803"/>
                </a:cubicBezTo>
                <a:lnTo>
                  <a:pt x="400" y="883"/>
                </a:lnTo>
                <a:lnTo>
                  <a:pt x="390" y="882"/>
                </a:lnTo>
                <a:lnTo>
                  <a:pt x="448" y="845"/>
                </a:lnTo>
                <a:lnTo>
                  <a:pt x="446" y="847"/>
                </a:lnTo>
                <a:lnTo>
                  <a:pt x="480" y="797"/>
                </a:lnTo>
                <a:lnTo>
                  <a:pt x="480" y="805"/>
                </a:lnTo>
                <a:lnTo>
                  <a:pt x="446" y="746"/>
                </a:lnTo>
                <a:cubicBezTo>
                  <a:pt x="444" y="744"/>
                  <a:pt x="444" y="741"/>
                  <a:pt x="445" y="739"/>
                </a:cubicBezTo>
                <a:lnTo>
                  <a:pt x="479" y="638"/>
                </a:lnTo>
                <a:lnTo>
                  <a:pt x="498" y="582"/>
                </a:lnTo>
                <a:cubicBezTo>
                  <a:pt x="499" y="578"/>
                  <a:pt x="502" y="576"/>
                  <a:pt x="505" y="576"/>
                </a:cubicBezTo>
                <a:lnTo>
                  <a:pt x="534" y="576"/>
                </a:lnTo>
                <a:lnTo>
                  <a:pt x="528" y="580"/>
                </a:lnTo>
                <a:lnTo>
                  <a:pt x="609" y="449"/>
                </a:lnTo>
                <a:cubicBezTo>
                  <a:pt x="610" y="448"/>
                  <a:pt x="610" y="448"/>
                  <a:pt x="610" y="447"/>
                </a:cubicBezTo>
                <a:lnTo>
                  <a:pt x="691" y="363"/>
                </a:lnTo>
                <a:lnTo>
                  <a:pt x="688" y="369"/>
                </a:lnTo>
                <a:lnTo>
                  <a:pt x="688" y="368"/>
                </a:lnTo>
                <a:close/>
                <a:moveTo>
                  <a:pt x="704" y="369"/>
                </a:moveTo>
                <a:cubicBezTo>
                  <a:pt x="704" y="371"/>
                  <a:pt x="704" y="373"/>
                  <a:pt x="702" y="374"/>
                </a:cubicBezTo>
                <a:lnTo>
                  <a:pt x="622" y="458"/>
                </a:lnTo>
                <a:lnTo>
                  <a:pt x="623" y="457"/>
                </a:lnTo>
                <a:lnTo>
                  <a:pt x="541" y="588"/>
                </a:lnTo>
                <a:cubicBezTo>
                  <a:pt x="540" y="591"/>
                  <a:pt x="537" y="592"/>
                  <a:pt x="534" y="592"/>
                </a:cubicBezTo>
                <a:lnTo>
                  <a:pt x="505" y="592"/>
                </a:lnTo>
                <a:lnTo>
                  <a:pt x="513" y="587"/>
                </a:lnTo>
                <a:lnTo>
                  <a:pt x="494" y="644"/>
                </a:lnTo>
                <a:lnTo>
                  <a:pt x="460" y="744"/>
                </a:lnTo>
                <a:lnTo>
                  <a:pt x="460" y="738"/>
                </a:lnTo>
                <a:lnTo>
                  <a:pt x="493" y="797"/>
                </a:lnTo>
                <a:cubicBezTo>
                  <a:pt x="495" y="800"/>
                  <a:pt x="495" y="803"/>
                  <a:pt x="493" y="806"/>
                </a:cubicBezTo>
                <a:lnTo>
                  <a:pt x="459" y="856"/>
                </a:lnTo>
                <a:cubicBezTo>
                  <a:pt x="459" y="857"/>
                  <a:pt x="458" y="858"/>
                  <a:pt x="457" y="859"/>
                </a:cubicBezTo>
                <a:lnTo>
                  <a:pt x="398" y="895"/>
                </a:lnTo>
                <a:cubicBezTo>
                  <a:pt x="395" y="897"/>
                  <a:pt x="391" y="897"/>
                  <a:pt x="389" y="894"/>
                </a:cubicBezTo>
                <a:lnTo>
                  <a:pt x="307" y="815"/>
                </a:lnTo>
                <a:lnTo>
                  <a:pt x="312" y="817"/>
                </a:lnTo>
                <a:lnTo>
                  <a:pt x="123" y="798"/>
                </a:lnTo>
                <a:cubicBezTo>
                  <a:pt x="121" y="798"/>
                  <a:pt x="118" y="797"/>
                  <a:pt x="117" y="795"/>
                </a:cubicBezTo>
                <a:cubicBezTo>
                  <a:pt x="116" y="793"/>
                  <a:pt x="115" y="790"/>
                  <a:pt x="116" y="788"/>
                </a:cubicBezTo>
                <a:lnTo>
                  <a:pt x="149" y="699"/>
                </a:lnTo>
                <a:lnTo>
                  <a:pt x="150" y="707"/>
                </a:lnTo>
                <a:lnTo>
                  <a:pt x="92" y="626"/>
                </a:lnTo>
                <a:cubicBezTo>
                  <a:pt x="91" y="625"/>
                  <a:pt x="90" y="624"/>
                  <a:pt x="90" y="623"/>
                </a:cubicBezTo>
                <a:lnTo>
                  <a:pt x="48" y="436"/>
                </a:lnTo>
                <a:lnTo>
                  <a:pt x="35" y="334"/>
                </a:lnTo>
                <a:lnTo>
                  <a:pt x="27" y="297"/>
                </a:lnTo>
                <a:cubicBezTo>
                  <a:pt x="27" y="296"/>
                  <a:pt x="27" y="294"/>
                  <a:pt x="27" y="293"/>
                </a:cubicBezTo>
                <a:lnTo>
                  <a:pt x="49" y="234"/>
                </a:lnTo>
                <a:lnTo>
                  <a:pt x="49" y="239"/>
                </a:lnTo>
                <a:lnTo>
                  <a:pt x="4" y="115"/>
                </a:lnTo>
                <a:cubicBezTo>
                  <a:pt x="4" y="113"/>
                  <a:pt x="4" y="110"/>
                  <a:pt x="5" y="108"/>
                </a:cubicBezTo>
                <a:lnTo>
                  <a:pt x="17" y="89"/>
                </a:lnTo>
                <a:lnTo>
                  <a:pt x="17" y="98"/>
                </a:lnTo>
                <a:lnTo>
                  <a:pt x="2" y="76"/>
                </a:lnTo>
                <a:cubicBezTo>
                  <a:pt x="0" y="73"/>
                  <a:pt x="0" y="71"/>
                  <a:pt x="1" y="69"/>
                </a:cubicBezTo>
                <a:lnTo>
                  <a:pt x="16" y="21"/>
                </a:lnTo>
                <a:cubicBezTo>
                  <a:pt x="17" y="18"/>
                  <a:pt x="20" y="16"/>
                  <a:pt x="23" y="16"/>
                </a:cubicBezTo>
                <a:lnTo>
                  <a:pt x="201" y="0"/>
                </a:lnTo>
                <a:cubicBezTo>
                  <a:pt x="202" y="0"/>
                  <a:pt x="203" y="1"/>
                  <a:pt x="205" y="1"/>
                </a:cubicBezTo>
                <a:lnTo>
                  <a:pt x="356" y="68"/>
                </a:lnTo>
                <a:cubicBezTo>
                  <a:pt x="357" y="69"/>
                  <a:pt x="357" y="69"/>
                  <a:pt x="358" y="69"/>
                </a:cubicBezTo>
                <a:lnTo>
                  <a:pt x="590" y="252"/>
                </a:lnTo>
                <a:cubicBezTo>
                  <a:pt x="591" y="253"/>
                  <a:pt x="591" y="253"/>
                  <a:pt x="591" y="253"/>
                </a:cubicBezTo>
                <a:lnTo>
                  <a:pt x="673" y="345"/>
                </a:lnTo>
                <a:lnTo>
                  <a:pt x="671" y="344"/>
                </a:lnTo>
                <a:lnTo>
                  <a:pt x="701" y="362"/>
                </a:lnTo>
                <a:cubicBezTo>
                  <a:pt x="703" y="363"/>
                  <a:pt x="704" y="366"/>
                  <a:pt x="704" y="368"/>
                </a:cubicBezTo>
                <a:lnTo>
                  <a:pt x="704" y="369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49" name="Freeform 73">
            <a:extLst>
              <a:ext uri="{FF2B5EF4-FFF2-40B4-BE49-F238E27FC236}">
                <a16:creationId xmlns:a16="http://schemas.microsoft.com/office/drawing/2014/main" id="{99940F5F-192F-5A03-0E2E-1F8EBAA62E0E}"/>
              </a:ext>
            </a:extLst>
          </xdr:cNvPr>
          <xdr:cNvSpPr>
            <a:spLocks/>
          </xdr:cNvSpPr>
        </xdr:nvSpPr>
        <xdr:spPr bwMode="auto">
          <a:xfrm>
            <a:off x="4317047" y="4533900"/>
            <a:ext cx="517657" cy="328613"/>
          </a:xfrm>
          <a:custGeom>
            <a:avLst/>
            <a:gdLst/>
            <a:ahLst/>
            <a:cxnLst>
              <a:cxn ang="0">
                <a:pos x="0" y="72"/>
              </a:cxn>
              <a:cxn ang="0">
                <a:pos x="6" y="51"/>
              </a:cxn>
              <a:cxn ang="0">
                <a:pos x="7" y="16"/>
              </a:cxn>
              <a:cxn ang="0">
                <a:pos x="30" y="18"/>
              </a:cxn>
              <a:cxn ang="0">
                <a:pos x="70" y="23"/>
              </a:cxn>
              <a:cxn ang="0">
                <a:pos x="97" y="32"/>
              </a:cxn>
              <a:cxn ang="0">
                <a:pos x="134" y="41"/>
              </a:cxn>
              <a:cxn ang="0">
                <a:pos x="144" y="36"/>
              </a:cxn>
              <a:cxn ang="0">
                <a:pos x="144" y="26"/>
              </a:cxn>
              <a:cxn ang="0">
                <a:pos x="149" y="18"/>
              </a:cxn>
              <a:cxn ang="0">
                <a:pos x="172" y="15"/>
              </a:cxn>
              <a:cxn ang="0">
                <a:pos x="185" y="2"/>
              </a:cxn>
              <a:cxn ang="0">
                <a:pos x="199" y="5"/>
              </a:cxn>
              <a:cxn ang="0">
                <a:pos x="216" y="0"/>
              </a:cxn>
              <a:cxn ang="0">
                <a:pos x="232" y="6"/>
              </a:cxn>
              <a:cxn ang="0">
                <a:pos x="245" y="13"/>
              </a:cxn>
              <a:cxn ang="0">
                <a:pos x="282" y="2"/>
              </a:cxn>
              <a:cxn ang="0">
                <a:pos x="301" y="5"/>
              </a:cxn>
              <a:cxn ang="0">
                <a:pos x="301" y="5"/>
              </a:cxn>
              <a:cxn ang="0">
                <a:pos x="298" y="13"/>
              </a:cxn>
              <a:cxn ang="0">
                <a:pos x="289" y="24"/>
              </a:cxn>
              <a:cxn ang="0">
                <a:pos x="294" y="40"/>
              </a:cxn>
              <a:cxn ang="0">
                <a:pos x="294" y="64"/>
              </a:cxn>
              <a:cxn ang="0">
                <a:pos x="294" y="90"/>
              </a:cxn>
              <a:cxn ang="0">
                <a:pos x="289" y="110"/>
              </a:cxn>
              <a:cxn ang="0">
                <a:pos x="286" y="152"/>
              </a:cxn>
              <a:cxn ang="0">
                <a:pos x="279" y="161"/>
              </a:cxn>
              <a:cxn ang="0">
                <a:pos x="279" y="168"/>
              </a:cxn>
              <a:cxn ang="0">
                <a:pos x="230" y="207"/>
              </a:cxn>
              <a:cxn ang="0">
                <a:pos x="220" y="202"/>
              </a:cxn>
              <a:cxn ang="0">
                <a:pos x="208" y="207"/>
              </a:cxn>
              <a:cxn ang="0">
                <a:pos x="203" y="202"/>
              </a:cxn>
              <a:cxn ang="0">
                <a:pos x="215" y="190"/>
              </a:cxn>
              <a:cxn ang="0">
                <a:pos x="216" y="183"/>
              </a:cxn>
              <a:cxn ang="0">
                <a:pos x="230" y="165"/>
              </a:cxn>
              <a:cxn ang="0">
                <a:pos x="228" y="158"/>
              </a:cxn>
              <a:cxn ang="0">
                <a:pos x="193" y="155"/>
              </a:cxn>
              <a:cxn ang="0">
                <a:pos x="172" y="135"/>
              </a:cxn>
              <a:cxn ang="0">
                <a:pos x="142" y="106"/>
              </a:cxn>
              <a:cxn ang="0">
                <a:pos x="107" y="86"/>
              </a:cxn>
              <a:cxn ang="0">
                <a:pos x="95" y="82"/>
              </a:cxn>
              <a:cxn ang="0">
                <a:pos x="16" y="71"/>
              </a:cxn>
              <a:cxn ang="0">
                <a:pos x="0" y="72"/>
              </a:cxn>
            </a:cxnLst>
            <a:rect l="0" t="0" r="r" b="b"/>
            <a:pathLst>
              <a:path w="301" h="207">
                <a:moveTo>
                  <a:pt x="0" y="72"/>
                </a:moveTo>
                <a:lnTo>
                  <a:pt x="6" y="51"/>
                </a:lnTo>
                <a:lnTo>
                  <a:pt x="7" y="16"/>
                </a:lnTo>
                <a:lnTo>
                  <a:pt x="30" y="18"/>
                </a:lnTo>
                <a:lnTo>
                  <a:pt x="70" y="23"/>
                </a:lnTo>
                <a:lnTo>
                  <a:pt x="97" y="32"/>
                </a:lnTo>
                <a:lnTo>
                  <a:pt x="134" y="41"/>
                </a:lnTo>
                <a:lnTo>
                  <a:pt x="144" y="36"/>
                </a:lnTo>
                <a:lnTo>
                  <a:pt x="144" y="26"/>
                </a:lnTo>
                <a:lnTo>
                  <a:pt x="149" y="18"/>
                </a:lnTo>
                <a:lnTo>
                  <a:pt x="172" y="15"/>
                </a:lnTo>
                <a:lnTo>
                  <a:pt x="185" y="2"/>
                </a:lnTo>
                <a:lnTo>
                  <a:pt x="199" y="5"/>
                </a:lnTo>
                <a:lnTo>
                  <a:pt x="216" y="0"/>
                </a:lnTo>
                <a:lnTo>
                  <a:pt x="232" y="6"/>
                </a:lnTo>
                <a:lnTo>
                  <a:pt x="245" y="13"/>
                </a:lnTo>
                <a:lnTo>
                  <a:pt x="282" y="2"/>
                </a:lnTo>
                <a:lnTo>
                  <a:pt x="301" y="5"/>
                </a:lnTo>
                <a:lnTo>
                  <a:pt x="301" y="5"/>
                </a:lnTo>
                <a:lnTo>
                  <a:pt x="298" y="13"/>
                </a:lnTo>
                <a:lnTo>
                  <a:pt x="289" y="24"/>
                </a:lnTo>
                <a:lnTo>
                  <a:pt x="294" y="40"/>
                </a:lnTo>
                <a:lnTo>
                  <a:pt x="294" y="64"/>
                </a:lnTo>
                <a:lnTo>
                  <a:pt x="294" y="90"/>
                </a:lnTo>
                <a:lnTo>
                  <a:pt x="289" y="110"/>
                </a:lnTo>
                <a:lnTo>
                  <a:pt x="286" y="152"/>
                </a:lnTo>
                <a:lnTo>
                  <a:pt x="279" y="161"/>
                </a:lnTo>
                <a:lnTo>
                  <a:pt x="279" y="168"/>
                </a:lnTo>
                <a:lnTo>
                  <a:pt x="230" y="207"/>
                </a:lnTo>
                <a:lnTo>
                  <a:pt x="220" y="202"/>
                </a:lnTo>
                <a:lnTo>
                  <a:pt x="208" y="207"/>
                </a:lnTo>
                <a:lnTo>
                  <a:pt x="203" y="202"/>
                </a:lnTo>
                <a:lnTo>
                  <a:pt x="215" y="190"/>
                </a:lnTo>
                <a:lnTo>
                  <a:pt x="216" y="183"/>
                </a:lnTo>
                <a:lnTo>
                  <a:pt x="230" y="165"/>
                </a:lnTo>
                <a:lnTo>
                  <a:pt x="228" y="158"/>
                </a:lnTo>
                <a:lnTo>
                  <a:pt x="193" y="155"/>
                </a:lnTo>
                <a:lnTo>
                  <a:pt x="172" y="135"/>
                </a:lnTo>
                <a:lnTo>
                  <a:pt x="142" y="106"/>
                </a:lnTo>
                <a:lnTo>
                  <a:pt x="107" y="86"/>
                </a:lnTo>
                <a:lnTo>
                  <a:pt x="95" y="82"/>
                </a:lnTo>
                <a:lnTo>
                  <a:pt x="16" y="71"/>
                </a:lnTo>
                <a:lnTo>
                  <a:pt x="0" y="72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0" name="Freeform 74">
            <a:extLst>
              <a:ext uri="{FF2B5EF4-FFF2-40B4-BE49-F238E27FC236}">
                <a16:creationId xmlns:a16="http://schemas.microsoft.com/office/drawing/2014/main" id="{0D4A9FB4-0D98-6BA4-9803-AE849D032FF6}"/>
              </a:ext>
            </a:extLst>
          </xdr:cNvPr>
          <xdr:cNvSpPr>
            <a:spLocks noEditPoints="1"/>
          </xdr:cNvSpPr>
        </xdr:nvSpPr>
        <xdr:spPr bwMode="auto">
          <a:xfrm>
            <a:off x="4311888" y="4529138"/>
            <a:ext cx="527976" cy="338138"/>
          </a:xfrm>
          <a:custGeom>
            <a:avLst/>
            <a:gdLst/>
            <a:ahLst/>
            <a:cxnLst>
              <a:cxn ang="0">
                <a:pos x="1" y="199"/>
              </a:cxn>
              <a:cxn ang="0">
                <a:pos x="21" y="51"/>
              </a:cxn>
              <a:cxn ang="0">
                <a:pos x="90" y="48"/>
              </a:cxn>
              <a:cxn ang="0">
                <a:pos x="274" y="87"/>
              </a:cxn>
              <a:cxn ang="0">
                <a:pos x="395" y="98"/>
              </a:cxn>
              <a:cxn ang="0">
                <a:pos x="392" y="72"/>
              </a:cxn>
              <a:cxn ang="0">
                <a:pos x="474" y="40"/>
              </a:cxn>
              <a:cxn ang="0">
                <a:pos x="512" y="5"/>
              </a:cxn>
              <a:cxn ang="0">
                <a:pos x="592" y="1"/>
              </a:cxn>
              <a:cxn ang="0">
                <a:pos x="642" y="16"/>
              </a:cxn>
              <a:cxn ang="0">
                <a:pos x="771" y="5"/>
              </a:cxn>
              <a:cxn ang="0">
                <a:pos x="832" y="22"/>
              </a:cxn>
              <a:cxn ang="0">
                <a:pos x="831" y="24"/>
              </a:cxn>
              <a:cxn ang="0">
                <a:pos x="798" y="79"/>
              </a:cxn>
              <a:cxn ang="0">
                <a:pos x="813" y="115"/>
              </a:cxn>
              <a:cxn ang="0">
                <a:pos x="813" y="254"/>
              </a:cxn>
              <a:cxn ang="0">
                <a:pos x="792" y="419"/>
              </a:cxn>
              <a:cxn ang="0">
                <a:pos x="771" y="444"/>
              </a:cxn>
              <a:cxn ang="0">
                <a:pos x="636" y="575"/>
              </a:cxn>
              <a:cxn ang="0">
                <a:pos x="608" y="562"/>
              </a:cxn>
              <a:cxn ang="0">
                <a:pos x="552" y="561"/>
              </a:cxn>
              <a:cxn ang="0">
                <a:pos x="585" y="517"/>
              </a:cxn>
              <a:cxn ang="0">
                <a:pos x="588" y="497"/>
              </a:cxn>
              <a:cxn ang="0">
                <a:pos x="620" y="438"/>
              </a:cxn>
              <a:cxn ang="0">
                <a:pos x="527" y="432"/>
              </a:cxn>
              <a:cxn ang="0">
                <a:pos x="390" y="301"/>
              </a:cxn>
              <a:cxn ang="0">
                <a:pos x="264" y="237"/>
              </a:cxn>
              <a:cxn ang="0">
                <a:pos x="53" y="207"/>
              </a:cxn>
              <a:cxn ang="0">
                <a:pos x="54" y="191"/>
              </a:cxn>
              <a:cxn ang="0">
                <a:pos x="302" y="233"/>
              </a:cxn>
              <a:cxn ang="0">
                <a:pos x="400" y="288"/>
              </a:cxn>
              <a:cxn ang="0">
                <a:pos x="533" y="418"/>
              </a:cxn>
              <a:cxn ang="0">
                <a:pos x="639" y="453"/>
              </a:cxn>
              <a:cxn ang="0">
                <a:pos x="602" y="503"/>
              </a:cxn>
              <a:cxn ang="0">
                <a:pos x="563" y="561"/>
              </a:cxn>
              <a:cxn ang="0">
                <a:pos x="570" y="561"/>
              </a:cxn>
              <a:cxn ang="0">
                <a:pos x="635" y="561"/>
              </a:cxn>
              <a:cxn ang="0">
                <a:pos x="755" y="461"/>
              </a:cxn>
              <a:cxn ang="0">
                <a:pos x="778" y="413"/>
              </a:cxn>
              <a:cxn ang="0">
                <a:pos x="784" y="304"/>
              </a:cxn>
              <a:cxn ang="0">
                <a:pos x="797" y="180"/>
              </a:cxn>
              <a:cxn ang="0">
                <a:pos x="784" y="76"/>
              </a:cxn>
              <a:cxn ang="0">
                <a:pos x="810" y="42"/>
              </a:cxn>
              <a:cxn ang="0">
                <a:pos x="824" y="14"/>
              </a:cxn>
              <a:cxn ang="0">
                <a:pos x="776" y="20"/>
              </a:cxn>
              <a:cxn ang="0">
                <a:pos x="634" y="30"/>
              </a:cxn>
              <a:cxn ang="0">
                <a:pos x="596" y="16"/>
              </a:cxn>
              <a:cxn ang="0">
                <a:pos x="509" y="20"/>
              </a:cxn>
              <a:cxn ang="0">
                <a:pos x="476" y="56"/>
              </a:cxn>
              <a:cxn ang="0">
                <a:pos x="405" y="81"/>
              </a:cxn>
              <a:cxn ang="0">
                <a:pos x="403" y="112"/>
              </a:cxn>
              <a:cxn ang="0">
                <a:pos x="268" y="102"/>
              </a:cxn>
              <a:cxn ang="0">
                <a:pos x="89" y="64"/>
              </a:cxn>
              <a:cxn ang="0">
                <a:pos x="34" y="145"/>
              </a:cxn>
              <a:cxn ang="0">
                <a:pos x="8" y="194"/>
              </a:cxn>
            </a:cxnLst>
            <a:rect l="0" t="0" r="r" b="b"/>
            <a:pathLst>
              <a:path w="833" h="577">
                <a:moveTo>
                  <a:pt x="9" y="210"/>
                </a:moveTo>
                <a:cubicBezTo>
                  <a:pt x="6" y="210"/>
                  <a:pt x="4" y="209"/>
                  <a:pt x="2" y="206"/>
                </a:cubicBezTo>
                <a:cubicBezTo>
                  <a:pt x="1" y="204"/>
                  <a:pt x="0" y="202"/>
                  <a:pt x="1" y="199"/>
                </a:cubicBezTo>
                <a:lnTo>
                  <a:pt x="19" y="143"/>
                </a:lnTo>
                <a:lnTo>
                  <a:pt x="18" y="145"/>
                </a:lnTo>
                <a:lnTo>
                  <a:pt x="21" y="51"/>
                </a:lnTo>
                <a:cubicBezTo>
                  <a:pt x="21" y="49"/>
                  <a:pt x="22" y="47"/>
                  <a:pt x="23" y="46"/>
                </a:cubicBezTo>
                <a:cubicBezTo>
                  <a:pt x="25" y="44"/>
                  <a:pt x="27" y="44"/>
                  <a:pt x="29" y="44"/>
                </a:cubicBezTo>
                <a:lnTo>
                  <a:pt x="90" y="48"/>
                </a:lnTo>
                <a:lnTo>
                  <a:pt x="200" y="61"/>
                </a:lnTo>
                <a:cubicBezTo>
                  <a:pt x="200" y="61"/>
                  <a:pt x="201" y="62"/>
                  <a:pt x="202" y="62"/>
                </a:cubicBezTo>
                <a:lnTo>
                  <a:pt x="274" y="87"/>
                </a:lnTo>
                <a:lnTo>
                  <a:pt x="375" y="112"/>
                </a:lnTo>
                <a:lnTo>
                  <a:pt x="369" y="113"/>
                </a:lnTo>
                <a:lnTo>
                  <a:pt x="395" y="98"/>
                </a:lnTo>
                <a:lnTo>
                  <a:pt x="391" y="105"/>
                </a:lnTo>
                <a:lnTo>
                  <a:pt x="391" y="77"/>
                </a:lnTo>
                <a:cubicBezTo>
                  <a:pt x="391" y="75"/>
                  <a:pt x="391" y="74"/>
                  <a:pt x="392" y="72"/>
                </a:cubicBezTo>
                <a:lnTo>
                  <a:pt x="406" y="52"/>
                </a:lnTo>
                <a:cubicBezTo>
                  <a:pt x="407" y="50"/>
                  <a:pt x="409" y="49"/>
                  <a:pt x="411" y="48"/>
                </a:cubicBezTo>
                <a:lnTo>
                  <a:pt x="474" y="40"/>
                </a:lnTo>
                <a:lnTo>
                  <a:pt x="469" y="43"/>
                </a:lnTo>
                <a:lnTo>
                  <a:pt x="505" y="7"/>
                </a:lnTo>
                <a:cubicBezTo>
                  <a:pt x="507" y="5"/>
                  <a:pt x="510" y="4"/>
                  <a:pt x="512" y="5"/>
                </a:cubicBezTo>
                <a:lnTo>
                  <a:pt x="549" y="12"/>
                </a:lnTo>
                <a:lnTo>
                  <a:pt x="545" y="12"/>
                </a:lnTo>
                <a:lnTo>
                  <a:pt x="592" y="1"/>
                </a:lnTo>
                <a:cubicBezTo>
                  <a:pt x="594" y="0"/>
                  <a:pt x="595" y="0"/>
                  <a:pt x="597" y="1"/>
                </a:cubicBezTo>
                <a:lnTo>
                  <a:pt x="641" y="16"/>
                </a:lnTo>
                <a:cubicBezTo>
                  <a:pt x="641" y="16"/>
                  <a:pt x="642" y="16"/>
                  <a:pt x="642" y="16"/>
                </a:cubicBezTo>
                <a:lnTo>
                  <a:pt x="676" y="37"/>
                </a:lnTo>
                <a:lnTo>
                  <a:pt x="669" y="36"/>
                </a:lnTo>
                <a:lnTo>
                  <a:pt x="771" y="5"/>
                </a:lnTo>
                <a:cubicBezTo>
                  <a:pt x="772" y="5"/>
                  <a:pt x="774" y="4"/>
                  <a:pt x="775" y="5"/>
                </a:cubicBezTo>
                <a:lnTo>
                  <a:pt x="826" y="14"/>
                </a:lnTo>
                <a:cubicBezTo>
                  <a:pt x="830" y="14"/>
                  <a:pt x="833" y="18"/>
                  <a:pt x="832" y="22"/>
                </a:cubicBezTo>
                <a:cubicBezTo>
                  <a:pt x="832" y="26"/>
                  <a:pt x="829" y="30"/>
                  <a:pt x="824" y="30"/>
                </a:cubicBezTo>
                <a:lnTo>
                  <a:pt x="824" y="30"/>
                </a:lnTo>
                <a:lnTo>
                  <a:pt x="831" y="24"/>
                </a:lnTo>
                <a:lnTo>
                  <a:pt x="825" y="46"/>
                </a:lnTo>
                <a:cubicBezTo>
                  <a:pt x="825" y="47"/>
                  <a:pt x="824" y="48"/>
                  <a:pt x="823" y="49"/>
                </a:cubicBezTo>
                <a:lnTo>
                  <a:pt x="798" y="79"/>
                </a:lnTo>
                <a:lnTo>
                  <a:pt x="799" y="71"/>
                </a:lnTo>
                <a:lnTo>
                  <a:pt x="813" y="113"/>
                </a:lnTo>
                <a:cubicBezTo>
                  <a:pt x="813" y="113"/>
                  <a:pt x="813" y="114"/>
                  <a:pt x="813" y="115"/>
                </a:cubicBezTo>
                <a:lnTo>
                  <a:pt x="813" y="180"/>
                </a:lnTo>
                <a:lnTo>
                  <a:pt x="813" y="252"/>
                </a:lnTo>
                <a:cubicBezTo>
                  <a:pt x="813" y="253"/>
                  <a:pt x="813" y="254"/>
                  <a:pt x="813" y="254"/>
                </a:cubicBezTo>
                <a:lnTo>
                  <a:pt x="799" y="308"/>
                </a:lnTo>
                <a:lnTo>
                  <a:pt x="799" y="306"/>
                </a:lnTo>
                <a:lnTo>
                  <a:pt x="792" y="419"/>
                </a:lnTo>
                <a:cubicBezTo>
                  <a:pt x="792" y="420"/>
                  <a:pt x="791" y="422"/>
                  <a:pt x="790" y="423"/>
                </a:cubicBezTo>
                <a:lnTo>
                  <a:pt x="769" y="449"/>
                </a:lnTo>
                <a:lnTo>
                  <a:pt x="771" y="444"/>
                </a:lnTo>
                <a:lnTo>
                  <a:pt x="771" y="461"/>
                </a:lnTo>
                <a:cubicBezTo>
                  <a:pt x="771" y="464"/>
                  <a:pt x="770" y="466"/>
                  <a:pt x="768" y="468"/>
                </a:cubicBezTo>
                <a:lnTo>
                  <a:pt x="636" y="575"/>
                </a:lnTo>
                <a:cubicBezTo>
                  <a:pt x="633" y="577"/>
                  <a:pt x="630" y="577"/>
                  <a:pt x="627" y="576"/>
                </a:cubicBezTo>
                <a:lnTo>
                  <a:pt x="601" y="562"/>
                </a:lnTo>
                <a:lnTo>
                  <a:pt x="608" y="562"/>
                </a:lnTo>
                <a:lnTo>
                  <a:pt x="576" y="576"/>
                </a:lnTo>
                <a:cubicBezTo>
                  <a:pt x="573" y="577"/>
                  <a:pt x="570" y="576"/>
                  <a:pt x="567" y="574"/>
                </a:cubicBezTo>
                <a:lnTo>
                  <a:pt x="552" y="561"/>
                </a:lnTo>
                <a:cubicBezTo>
                  <a:pt x="551" y="559"/>
                  <a:pt x="550" y="557"/>
                  <a:pt x="550" y="555"/>
                </a:cubicBezTo>
                <a:cubicBezTo>
                  <a:pt x="550" y="553"/>
                  <a:pt x="551" y="551"/>
                  <a:pt x="552" y="549"/>
                </a:cubicBezTo>
                <a:lnTo>
                  <a:pt x="585" y="517"/>
                </a:lnTo>
                <a:lnTo>
                  <a:pt x="583" y="521"/>
                </a:lnTo>
                <a:lnTo>
                  <a:pt x="586" y="500"/>
                </a:lnTo>
                <a:cubicBezTo>
                  <a:pt x="586" y="499"/>
                  <a:pt x="587" y="498"/>
                  <a:pt x="588" y="497"/>
                </a:cubicBezTo>
                <a:lnTo>
                  <a:pt x="625" y="449"/>
                </a:lnTo>
                <a:lnTo>
                  <a:pt x="623" y="456"/>
                </a:lnTo>
                <a:lnTo>
                  <a:pt x="620" y="438"/>
                </a:lnTo>
                <a:lnTo>
                  <a:pt x="627" y="444"/>
                </a:lnTo>
                <a:lnTo>
                  <a:pt x="531" y="434"/>
                </a:lnTo>
                <a:cubicBezTo>
                  <a:pt x="529" y="434"/>
                  <a:pt x="528" y="433"/>
                  <a:pt x="527" y="432"/>
                </a:cubicBezTo>
                <a:lnTo>
                  <a:pt x="469" y="378"/>
                </a:lnTo>
                <a:lnTo>
                  <a:pt x="388" y="300"/>
                </a:lnTo>
                <a:lnTo>
                  <a:pt x="390" y="301"/>
                </a:lnTo>
                <a:lnTo>
                  <a:pt x="296" y="247"/>
                </a:lnTo>
                <a:lnTo>
                  <a:pt x="297" y="248"/>
                </a:lnTo>
                <a:lnTo>
                  <a:pt x="264" y="237"/>
                </a:lnTo>
                <a:lnTo>
                  <a:pt x="265" y="238"/>
                </a:lnTo>
                <a:lnTo>
                  <a:pt x="51" y="206"/>
                </a:lnTo>
                <a:lnTo>
                  <a:pt x="53" y="207"/>
                </a:lnTo>
                <a:lnTo>
                  <a:pt x="9" y="210"/>
                </a:lnTo>
                <a:close/>
                <a:moveTo>
                  <a:pt x="52" y="191"/>
                </a:moveTo>
                <a:cubicBezTo>
                  <a:pt x="53" y="190"/>
                  <a:pt x="53" y="191"/>
                  <a:pt x="54" y="191"/>
                </a:cubicBezTo>
                <a:lnTo>
                  <a:pt x="268" y="222"/>
                </a:lnTo>
                <a:cubicBezTo>
                  <a:pt x="268" y="222"/>
                  <a:pt x="268" y="222"/>
                  <a:pt x="269" y="222"/>
                </a:cubicBezTo>
                <a:lnTo>
                  <a:pt x="302" y="233"/>
                </a:lnTo>
                <a:cubicBezTo>
                  <a:pt x="303" y="233"/>
                  <a:pt x="303" y="233"/>
                  <a:pt x="304" y="233"/>
                </a:cubicBezTo>
                <a:lnTo>
                  <a:pt x="398" y="287"/>
                </a:lnTo>
                <a:cubicBezTo>
                  <a:pt x="399" y="287"/>
                  <a:pt x="399" y="288"/>
                  <a:pt x="400" y="288"/>
                </a:cubicBezTo>
                <a:lnTo>
                  <a:pt x="480" y="367"/>
                </a:lnTo>
                <a:lnTo>
                  <a:pt x="537" y="420"/>
                </a:lnTo>
                <a:lnTo>
                  <a:pt x="533" y="418"/>
                </a:lnTo>
                <a:lnTo>
                  <a:pt x="628" y="428"/>
                </a:lnTo>
                <a:cubicBezTo>
                  <a:pt x="632" y="429"/>
                  <a:pt x="635" y="431"/>
                  <a:pt x="635" y="435"/>
                </a:cubicBezTo>
                <a:lnTo>
                  <a:pt x="639" y="453"/>
                </a:lnTo>
                <a:cubicBezTo>
                  <a:pt x="639" y="455"/>
                  <a:pt x="639" y="457"/>
                  <a:pt x="637" y="459"/>
                </a:cubicBezTo>
                <a:lnTo>
                  <a:pt x="600" y="507"/>
                </a:lnTo>
                <a:lnTo>
                  <a:pt x="602" y="503"/>
                </a:lnTo>
                <a:lnTo>
                  <a:pt x="599" y="523"/>
                </a:lnTo>
                <a:cubicBezTo>
                  <a:pt x="599" y="525"/>
                  <a:pt x="598" y="527"/>
                  <a:pt x="597" y="528"/>
                </a:cubicBezTo>
                <a:lnTo>
                  <a:pt x="563" y="561"/>
                </a:lnTo>
                <a:lnTo>
                  <a:pt x="563" y="549"/>
                </a:lnTo>
                <a:lnTo>
                  <a:pt x="578" y="563"/>
                </a:lnTo>
                <a:lnTo>
                  <a:pt x="570" y="561"/>
                </a:lnTo>
                <a:lnTo>
                  <a:pt x="602" y="548"/>
                </a:lnTo>
                <a:cubicBezTo>
                  <a:pt x="604" y="547"/>
                  <a:pt x="606" y="547"/>
                  <a:pt x="609" y="548"/>
                </a:cubicBezTo>
                <a:lnTo>
                  <a:pt x="635" y="561"/>
                </a:lnTo>
                <a:lnTo>
                  <a:pt x="626" y="562"/>
                </a:lnTo>
                <a:lnTo>
                  <a:pt x="758" y="455"/>
                </a:lnTo>
                <a:lnTo>
                  <a:pt x="755" y="461"/>
                </a:lnTo>
                <a:lnTo>
                  <a:pt x="755" y="444"/>
                </a:lnTo>
                <a:cubicBezTo>
                  <a:pt x="755" y="442"/>
                  <a:pt x="755" y="440"/>
                  <a:pt x="757" y="439"/>
                </a:cubicBezTo>
                <a:lnTo>
                  <a:pt x="778" y="413"/>
                </a:lnTo>
                <a:lnTo>
                  <a:pt x="776" y="418"/>
                </a:lnTo>
                <a:lnTo>
                  <a:pt x="784" y="305"/>
                </a:lnTo>
                <a:cubicBezTo>
                  <a:pt x="784" y="305"/>
                  <a:pt x="784" y="304"/>
                  <a:pt x="784" y="304"/>
                </a:cubicBezTo>
                <a:lnTo>
                  <a:pt x="797" y="250"/>
                </a:lnTo>
                <a:lnTo>
                  <a:pt x="797" y="252"/>
                </a:lnTo>
                <a:lnTo>
                  <a:pt x="797" y="180"/>
                </a:lnTo>
                <a:lnTo>
                  <a:pt x="797" y="115"/>
                </a:lnTo>
                <a:lnTo>
                  <a:pt x="797" y="118"/>
                </a:lnTo>
                <a:lnTo>
                  <a:pt x="784" y="76"/>
                </a:lnTo>
                <a:cubicBezTo>
                  <a:pt x="783" y="73"/>
                  <a:pt x="784" y="70"/>
                  <a:pt x="785" y="68"/>
                </a:cubicBezTo>
                <a:lnTo>
                  <a:pt x="811" y="39"/>
                </a:lnTo>
                <a:lnTo>
                  <a:pt x="810" y="42"/>
                </a:lnTo>
                <a:lnTo>
                  <a:pt x="816" y="19"/>
                </a:lnTo>
                <a:cubicBezTo>
                  <a:pt x="817" y="16"/>
                  <a:pt x="820" y="14"/>
                  <a:pt x="824" y="14"/>
                </a:cubicBezTo>
                <a:lnTo>
                  <a:pt x="824" y="14"/>
                </a:lnTo>
                <a:lnTo>
                  <a:pt x="823" y="29"/>
                </a:lnTo>
                <a:lnTo>
                  <a:pt x="772" y="20"/>
                </a:lnTo>
                <a:lnTo>
                  <a:pt x="776" y="20"/>
                </a:lnTo>
                <a:lnTo>
                  <a:pt x="674" y="51"/>
                </a:lnTo>
                <a:cubicBezTo>
                  <a:pt x="672" y="52"/>
                  <a:pt x="669" y="52"/>
                  <a:pt x="667" y="51"/>
                </a:cubicBezTo>
                <a:lnTo>
                  <a:pt x="634" y="30"/>
                </a:lnTo>
                <a:lnTo>
                  <a:pt x="636" y="31"/>
                </a:lnTo>
                <a:lnTo>
                  <a:pt x="592" y="16"/>
                </a:lnTo>
                <a:lnTo>
                  <a:pt x="596" y="16"/>
                </a:lnTo>
                <a:lnTo>
                  <a:pt x="549" y="28"/>
                </a:lnTo>
                <a:cubicBezTo>
                  <a:pt x="548" y="28"/>
                  <a:pt x="547" y="28"/>
                  <a:pt x="546" y="28"/>
                </a:cubicBezTo>
                <a:lnTo>
                  <a:pt x="509" y="20"/>
                </a:lnTo>
                <a:lnTo>
                  <a:pt x="516" y="18"/>
                </a:lnTo>
                <a:lnTo>
                  <a:pt x="480" y="54"/>
                </a:lnTo>
                <a:cubicBezTo>
                  <a:pt x="479" y="55"/>
                  <a:pt x="477" y="56"/>
                  <a:pt x="476" y="56"/>
                </a:cubicBezTo>
                <a:lnTo>
                  <a:pt x="413" y="64"/>
                </a:lnTo>
                <a:lnTo>
                  <a:pt x="419" y="61"/>
                </a:lnTo>
                <a:lnTo>
                  <a:pt x="405" y="81"/>
                </a:lnTo>
                <a:lnTo>
                  <a:pt x="407" y="77"/>
                </a:lnTo>
                <a:lnTo>
                  <a:pt x="407" y="105"/>
                </a:lnTo>
                <a:cubicBezTo>
                  <a:pt x="407" y="108"/>
                  <a:pt x="405" y="111"/>
                  <a:pt x="403" y="112"/>
                </a:cubicBezTo>
                <a:lnTo>
                  <a:pt x="377" y="127"/>
                </a:lnTo>
                <a:cubicBezTo>
                  <a:pt x="375" y="128"/>
                  <a:pt x="373" y="128"/>
                  <a:pt x="371" y="127"/>
                </a:cubicBezTo>
                <a:lnTo>
                  <a:pt x="268" y="102"/>
                </a:lnTo>
                <a:lnTo>
                  <a:pt x="196" y="77"/>
                </a:lnTo>
                <a:lnTo>
                  <a:pt x="198" y="77"/>
                </a:lnTo>
                <a:lnTo>
                  <a:pt x="89" y="64"/>
                </a:lnTo>
                <a:lnTo>
                  <a:pt x="28" y="60"/>
                </a:lnTo>
                <a:lnTo>
                  <a:pt x="37" y="52"/>
                </a:lnTo>
                <a:lnTo>
                  <a:pt x="34" y="145"/>
                </a:lnTo>
                <a:cubicBezTo>
                  <a:pt x="34" y="146"/>
                  <a:pt x="34" y="147"/>
                  <a:pt x="34" y="148"/>
                </a:cubicBezTo>
                <a:lnTo>
                  <a:pt x="16" y="204"/>
                </a:lnTo>
                <a:lnTo>
                  <a:pt x="8" y="194"/>
                </a:lnTo>
                <a:lnTo>
                  <a:pt x="52" y="191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1" name="Freeform 75">
            <a:extLst>
              <a:ext uri="{FF2B5EF4-FFF2-40B4-BE49-F238E27FC236}">
                <a16:creationId xmlns:a16="http://schemas.microsoft.com/office/drawing/2014/main" id="{7670A39F-5ACE-BDDA-ED9C-9EDE1CD81561}"/>
              </a:ext>
            </a:extLst>
          </xdr:cNvPr>
          <xdr:cNvSpPr>
            <a:spLocks/>
          </xdr:cNvSpPr>
        </xdr:nvSpPr>
        <xdr:spPr bwMode="auto">
          <a:xfrm>
            <a:off x="3106314" y="1408113"/>
            <a:ext cx="660400" cy="657225"/>
          </a:xfrm>
          <a:custGeom>
            <a:avLst/>
            <a:gdLst/>
            <a:ahLst/>
            <a:cxnLst>
              <a:cxn ang="0">
                <a:pos x="269" y="4"/>
              </a:cxn>
              <a:cxn ang="0">
                <a:pos x="296" y="0"/>
              </a:cxn>
              <a:cxn ang="0">
                <a:pos x="307" y="14"/>
              </a:cxn>
              <a:cxn ang="0">
                <a:pos x="304" y="40"/>
              </a:cxn>
              <a:cxn ang="0">
                <a:pos x="315" y="48"/>
              </a:cxn>
              <a:cxn ang="0">
                <a:pos x="323" y="51"/>
              </a:cxn>
              <a:cxn ang="0">
                <a:pos x="331" y="75"/>
              </a:cxn>
              <a:cxn ang="0">
                <a:pos x="335" y="88"/>
              </a:cxn>
              <a:cxn ang="0">
                <a:pos x="315" y="109"/>
              </a:cxn>
              <a:cxn ang="0">
                <a:pos x="316" y="131"/>
              </a:cxn>
              <a:cxn ang="0">
                <a:pos x="310" y="165"/>
              </a:cxn>
              <a:cxn ang="0">
                <a:pos x="310" y="176"/>
              </a:cxn>
              <a:cxn ang="0">
                <a:pos x="324" y="185"/>
              </a:cxn>
              <a:cxn ang="0">
                <a:pos x="326" y="210"/>
              </a:cxn>
              <a:cxn ang="0">
                <a:pos x="365" y="242"/>
              </a:cxn>
              <a:cxn ang="0">
                <a:pos x="378" y="251"/>
              </a:cxn>
              <a:cxn ang="0">
                <a:pos x="384" y="306"/>
              </a:cxn>
              <a:cxn ang="0">
                <a:pos x="327" y="309"/>
              </a:cxn>
              <a:cxn ang="0">
                <a:pos x="308" y="320"/>
              </a:cxn>
              <a:cxn ang="0">
                <a:pos x="305" y="333"/>
              </a:cxn>
              <a:cxn ang="0">
                <a:pos x="290" y="345"/>
              </a:cxn>
              <a:cxn ang="0">
                <a:pos x="286" y="368"/>
              </a:cxn>
              <a:cxn ang="0">
                <a:pos x="267" y="379"/>
              </a:cxn>
              <a:cxn ang="0">
                <a:pos x="247" y="364"/>
              </a:cxn>
              <a:cxn ang="0">
                <a:pos x="235" y="359"/>
              </a:cxn>
              <a:cxn ang="0">
                <a:pos x="214" y="371"/>
              </a:cxn>
              <a:cxn ang="0">
                <a:pos x="205" y="407"/>
              </a:cxn>
              <a:cxn ang="0">
                <a:pos x="195" y="414"/>
              </a:cxn>
              <a:cxn ang="0">
                <a:pos x="146" y="374"/>
              </a:cxn>
              <a:cxn ang="0">
                <a:pos x="148" y="371"/>
              </a:cxn>
              <a:cxn ang="0">
                <a:pos x="153" y="367"/>
              </a:cxn>
              <a:cxn ang="0">
                <a:pos x="156" y="350"/>
              </a:cxn>
              <a:cxn ang="0">
                <a:pos x="147" y="270"/>
              </a:cxn>
              <a:cxn ang="0">
                <a:pos x="113" y="206"/>
              </a:cxn>
              <a:cxn ang="0">
                <a:pos x="91" y="185"/>
              </a:cxn>
              <a:cxn ang="0">
                <a:pos x="52" y="181"/>
              </a:cxn>
              <a:cxn ang="0">
                <a:pos x="46" y="165"/>
              </a:cxn>
              <a:cxn ang="0">
                <a:pos x="39" y="142"/>
              </a:cxn>
              <a:cxn ang="0">
                <a:pos x="32" y="128"/>
              </a:cxn>
              <a:cxn ang="0">
                <a:pos x="34" y="114"/>
              </a:cxn>
              <a:cxn ang="0">
                <a:pos x="3" y="81"/>
              </a:cxn>
              <a:cxn ang="0">
                <a:pos x="0" y="75"/>
              </a:cxn>
              <a:cxn ang="0">
                <a:pos x="8" y="73"/>
              </a:cxn>
              <a:cxn ang="0">
                <a:pos x="14" y="77"/>
              </a:cxn>
              <a:cxn ang="0">
                <a:pos x="37" y="77"/>
              </a:cxn>
              <a:cxn ang="0">
                <a:pos x="48" y="91"/>
              </a:cxn>
              <a:cxn ang="0">
                <a:pos x="79" y="92"/>
              </a:cxn>
              <a:cxn ang="0">
                <a:pos x="88" y="85"/>
              </a:cxn>
              <a:cxn ang="0">
                <a:pos x="120" y="108"/>
              </a:cxn>
              <a:cxn ang="0">
                <a:pos x="129" y="101"/>
              </a:cxn>
              <a:cxn ang="0">
                <a:pos x="127" y="84"/>
              </a:cxn>
              <a:cxn ang="0">
                <a:pos x="148" y="74"/>
              </a:cxn>
              <a:cxn ang="0">
                <a:pos x="154" y="67"/>
              </a:cxn>
              <a:cxn ang="0">
                <a:pos x="175" y="73"/>
              </a:cxn>
              <a:cxn ang="0">
                <a:pos x="200" y="67"/>
              </a:cxn>
              <a:cxn ang="0">
                <a:pos x="211" y="57"/>
              </a:cxn>
              <a:cxn ang="0">
                <a:pos x="228" y="47"/>
              </a:cxn>
              <a:cxn ang="0">
                <a:pos x="236" y="48"/>
              </a:cxn>
              <a:cxn ang="0">
                <a:pos x="272" y="16"/>
              </a:cxn>
              <a:cxn ang="0">
                <a:pos x="269" y="4"/>
              </a:cxn>
            </a:cxnLst>
            <a:rect l="0" t="0" r="r" b="b"/>
            <a:pathLst>
              <a:path w="384" h="414">
                <a:moveTo>
                  <a:pt x="269" y="4"/>
                </a:moveTo>
                <a:lnTo>
                  <a:pt x="296" y="0"/>
                </a:lnTo>
                <a:lnTo>
                  <a:pt x="307" y="14"/>
                </a:lnTo>
                <a:lnTo>
                  <a:pt x="304" y="40"/>
                </a:lnTo>
                <a:lnTo>
                  <a:pt x="315" y="48"/>
                </a:lnTo>
                <a:lnTo>
                  <a:pt x="323" y="51"/>
                </a:lnTo>
                <a:lnTo>
                  <a:pt x="331" y="75"/>
                </a:lnTo>
                <a:lnTo>
                  <a:pt x="335" y="88"/>
                </a:lnTo>
                <a:lnTo>
                  <a:pt x="315" y="109"/>
                </a:lnTo>
                <a:lnTo>
                  <a:pt x="316" y="131"/>
                </a:lnTo>
                <a:lnTo>
                  <a:pt x="310" y="165"/>
                </a:lnTo>
                <a:lnTo>
                  <a:pt x="310" y="176"/>
                </a:lnTo>
                <a:lnTo>
                  <a:pt x="324" y="185"/>
                </a:lnTo>
                <a:lnTo>
                  <a:pt x="326" y="210"/>
                </a:lnTo>
                <a:lnTo>
                  <a:pt x="365" y="242"/>
                </a:lnTo>
                <a:lnTo>
                  <a:pt x="378" y="251"/>
                </a:lnTo>
                <a:lnTo>
                  <a:pt x="384" y="306"/>
                </a:lnTo>
                <a:lnTo>
                  <a:pt x="327" y="309"/>
                </a:lnTo>
                <a:lnTo>
                  <a:pt x="308" y="320"/>
                </a:lnTo>
                <a:lnTo>
                  <a:pt x="305" y="333"/>
                </a:lnTo>
                <a:lnTo>
                  <a:pt x="290" y="345"/>
                </a:lnTo>
                <a:lnTo>
                  <a:pt x="286" y="368"/>
                </a:lnTo>
                <a:lnTo>
                  <a:pt x="267" y="379"/>
                </a:lnTo>
                <a:lnTo>
                  <a:pt x="247" y="364"/>
                </a:lnTo>
                <a:lnTo>
                  <a:pt x="235" y="359"/>
                </a:lnTo>
                <a:lnTo>
                  <a:pt x="214" y="371"/>
                </a:lnTo>
                <a:lnTo>
                  <a:pt x="205" y="407"/>
                </a:lnTo>
                <a:lnTo>
                  <a:pt x="195" y="414"/>
                </a:lnTo>
                <a:lnTo>
                  <a:pt x="146" y="374"/>
                </a:lnTo>
                <a:lnTo>
                  <a:pt x="148" y="371"/>
                </a:lnTo>
                <a:lnTo>
                  <a:pt x="153" y="367"/>
                </a:lnTo>
                <a:lnTo>
                  <a:pt x="156" y="350"/>
                </a:lnTo>
                <a:lnTo>
                  <a:pt x="147" y="270"/>
                </a:lnTo>
                <a:lnTo>
                  <a:pt x="113" y="206"/>
                </a:lnTo>
                <a:lnTo>
                  <a:pt x="91" y="185"/>
                </a:lnTo>
                <a:lnTo>
                  <a:pt x="52" y="181"/>
                </a:lnTo>
                <a:lnTo>
                  <a:pt x="46" y="165"/>
                </a:lnTo>
                <a:lnTo>
                  <a:pt x="39" y="142"/>
                </a:lnTo>
                <a:lnTo>
                  <a:pt x="32" y="128"/>
                </a:lnTo>
                <a:lnTo>
                  <a:pt x="34" y="114"/>
                </a:lnTo>
                <a:lnTo>
                  <a:pt x="3" y="81"/>
                </a:lnTo>
                <a:lnTo>
                  <a:pt x="0" y="75"/>
                </a:lnTo>
                <a:lnTo>
                  <a:pt x="8" y="73"/>
                </a:lnTo>
                <a:lnTo>
                  <a:pt x="14" y="77"/>
                </a:lnTo>
                <a:lnTo>
                  <a:pt x="37" y="77"/>
                </a:lnTo>
                <a:lnTo>
                  <a:pt x="48" y="91"/>
                </a:lnTo>
                <a:lnTo>
                  <a:pt x="79" y="92"/>
                </a:lnTo>
                <a:lnTo>
                  <a:pt x="88" y="85"/>
                </a:lnTo>
                <a:lnTo>
                  <a:pt x="120" y="108"/>
                </a:lnTo>
                <a:lnTo>
                  <a:pt x="129" y="101"/>
                </a:lnTo>
                <a:lnTo>
                  <a:pt x="127" y="84"/>
                </a:lnTo>
                <a:lnTo>
                  <a:pt x="148" y="74"/>
                </a:lnTo>
                <a:lnTo>
                  <a:pt x="154" y="67"/>
                </a:lnTo>
                <a:lnTo>
                  <a:pt x="175" y="73"/>
                </a:lnTo>
                <a:lnTo>
                  <a:pt x="200" y="67"/>
                </a:lnTo>
                <a:lnTo>
                  <a:pt x="211" y="57"/>
                </a:lnTo>
                <a:lnTo>
                  <a:pt x="228" y="47"/>
                </a:lnTo>
                <a:lnTo>
                  <a:pt x="236" y="48"/>
                </a:lnTo>
                <a:lnTo>
                  <a:pt x="272" y="16"/>
                </a:lnTo>
                <a:lnTo>
                  <a:pt x="269" y="4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2" name="Freeform 76">
            <a:extLst>
              <a:ext uri="{FF2B5EF4-FFF2-40B4-BE49-F238E27FC236}">
                <a16:creationId xmlns:a16="http://schemas.microsoft.com/office/drawing/2014/main" id="{1D4AB9E6-8270-75CA-973F-D21FA65002A5}"/>
              </a:ext>
            </a:extLst>
          </xdr:cNvPr>
          <xdr:cNvSpPr>
            <a:spLocks/>
          </xdr:cNvSpPr>
        </xdr:nvSpPr>
        <xdr:spPr bwMode="auto">
          <a:xfrm>
            <a:off x="3101154" y="1403350"/>
            <a:ext cx="672439" cy="666750"/>
          </a:xfrm>
          <a:custGeom>
            <a:avLst/>
            <a:gdLst/>
            <a:ahLst/>
            <a:cxnLst>
              <a:cxn ang="0">
                <a:pos x="844" y="40"/>
              </a:cxn>
              <a:cxn ang="0">
                <a:pos x="865" y="132"/>
              </a:cxn>
              <a:cxn ang="0">
                <a:pos x="911" y="209"/>
              </a:cxn>
              <a:cxn ang="0">
                <a:pos x="869" y="303"/>
              </a:cxn>
              <a:cxn ang="0">
                <a:pos x="853" y="453"/>
              </a:cxn>
              <a:cxn ang="0">
                <a:pos x="893" y="508"/>
              </a:cxn>
              <a:cxn ang="0">
                <a:pos x="1037" y="679"/>
              </a:cxn>
              <a:cxn ang="0">
                <a:pos x="1049" y="843"/>
              </a:cxn>
              <a:cxn ang="0">
                <a:pos x="850" y="875"/>
              </a:cxn>
              <a:cxn ang="0">
                <a:pos x="801" y="943"/>
              </a:cxn>
              <a:cxn ang="0">
                <a:pos x="728" y="1039"/>
              </a:cxn>
              <a:cxn ang="0">
                <a:pos x="648" y="985"/>
              </a:cxn>
              <a:cxn ang="0">
                <a:pos x="567" y="1117"/>
              </a:cxn>
              <a:cxn ang="0">
                <a:pos x="394" y="1020"/>
              </a:cxn>
              <a:cxn ang="0">
                <a:pos x="419" y="994"/>
              </a:cxn>
              <a:cxn ang="0">
                <a:pos x="397" y="738"/>
              </a:cxn>
              <a:cxn ang="0">
                <a:pos x="249" y="514"/>
              </a:cxn>
              <a:cxn ang="0">
                <a:pos x="125" y="456"/>
              </a:cxn>
              <a:cxn ang="0">
                <a:pos x="88" y="354"/>
              </a:cxn>
              <a:cxn ang="0">
                <a:pos x="9" y="231"/>
              </a:cxn>
              <a:cxn ang="0">
                <a:pos x="28" y="198"/>
              </a:cxn>
              <a:cxn ang="0">
                <a:pos x="108" y="208"/>
              </a:cxn>
              <a:cxn ang="0">
                <a:pos x="222" y="248"/>
              </a:cxn>
              <a:cxn ang="0">
                <a:pos x="336" y="293"/>
              </a:cxn>
              <a:cxn ang="0">
                <a:pos x="345" y="235"/>
              </a:cxn>
              <a:cxn ang="0">
                <a:pos x="420" y="185"/>
              </a:cxn>
              <a:cxn ang="0">
                <a:pos x="547" y="180"/>
              </a:cxn>
              <a:cxn ang="0">
                <a:pos x="621" y="129"/>
              </a:cxn>
              <a:cxn ang="0">
                <a:pos x="737" y="47"/>
              </a:cxn>
              <a:cxn ang="0">
                <a:pos x="750" y="51"/>
              </a:cxn>
              <a:cxn ang="0">
                <a:pos x="624" y="144"/>
              </a:cxn>
              <a:cxn ang="0">
                <a:pos x="554" y="194"/>
              </a:cxn>
              <a:cxn ang="0">
                <a:pos x="424" y="198"/>
              </a:cxn>
              <a:cxn ang="0">
                <a:pos x="356" y="242"/>
              </a:cxn>
              <a:cxn ang="0">
                <a:pos x="336" y="306"/>
              </a:cxn>
              <a:cxn ang="0">
                <a:pos x="226" y="262"/>
              </a:cxn>
              <a:cxn ang="0">
                <a:pos x="102" y="221"/>
              </a:cxn>
              <a:cxn ang="0">
                <a:pos x="26" y="213"/>
              </a:cxn>
              <a:cxn ang="0">
                <a:pos x="23" y="223"/>
              </a:cxn>
              <a:cxn ang="0">
                <a:pos x="104" y="356"/>
              </a:cxn>
              <a:cxn ang="0">
                <a:pos x="140" y="451"/>
              </a:cxn>
              <a:cxn ang="0">
                <a:pos x="261" y="503"/>
              </a:cxn>
              <a:cxn ang="0">
                <a:pos x="413" y="737"/>
              </a:cxn>
              <a:cxn ang="0">
                <a:pos x="428" y="1007"/>
              </a:cxn>
              <a:cxn ang="0">
                <a:pos x="407" y="1013"/>
              </a:cxn>
              <a:cxn ang="0">
                <a:pos x="555" y="1109"/>
              </a:cxn>
              <a:cxn ang="0">
                <a:pos x="647" y="971"/>
              </a:cxn>
              <a:cxn ang="0">
                <a:pos x="728" y="1026"/>
              </a:cxn>
              <a:cxn ang="0">
                <a:pos x="789" y="935"/>
              </a:cxn>
              <a:cxn ang="0">
                <a:pos x="838" y="866"/>
              </a:cxn>
              <a:cxn ang="0">
                <a:pos x="1041" y="836"/>
              </a:cxn>
              <a:cxn ang="0">
                <a:pos x="885" y="583"/>
              </a:cxn>
              <a:cxn ang="0">
                <a:pos x="844" y="492"/>
              </a:cxn>
              <a:cxn ang="0">
                <a:pos x="856" y="361"/>
              </a:cxn>
              <a:cxn ang="0">
                <a:pos x="910" y="240"/>
              </a:cxn>
              <a:cxn ang="0">
                <a:pos x="879" y="154"/>
              </a:cxn>
              <a:cxn ang="0">
                <a:pos x="822" y="116"/>
              </a:cxn>
              <a:cxn ang="0">
                <a:pos x="810" y="16"/>
              </a:cxn>
            </a:cxnLst>
            <a:rect l="0" t="0" r="r" b="b"/>
            <a:pathLst>
              <a:path w="1057" h="1137">
                <a:moveTo>
                  <a:pt x="734" y="11"/>
                </a:moveTo>
                <a:lnTo>
                  <a:pt x="808" y="1"/>
                </a:lnTo>
                <a:cubicBezTo>
                  <a:pt x="810" y="0"/>
                  <a:pt x="813" y="1"/>
                  <a:pt x="815" y="3"/>
                </a:cubicBezTo>
                <a:lnTo>
                  <a:pt x="844" y="40"/>
                </a:lnTo>
                <a:cubicBezTo>
                  <a:pt x="845" y="41"/>
                  <a:pt x="846" y="44"/>
                  <a:pt x="846" y="46"/>
                </a:cubicBezTo>
                <a:lnTo>
                  <a:pt x="838" y="118"/>
                </a:lnTo>
                <a:lnTo>
                  <a:pt x="834" y="111"/>
                </a:lnTo>
                <a:lnTo>
                  <a:pt x="865" y="132"/>
                </a:lnTo>
                <a:lnTo>
                  <a:pt x="863" y="131"/>
                </a:lnTo>
                <a:lnTo>
                  <a:pt x="885" y="139"/>
                </a:lnTo>
                <a:cubicBezTo>
                  <a:pt x="887" y="139"/>
                  <a:pt x="889" y="141"/>
                  <a:pt x="890" y="144"/>
                </a:cubicBezTo>
                <a:lnTo>
                  <a:pt x="911" y="209"/>
                </a:lnTo>
                <a:lnTo>
                  <a:pt x="923" y="243"/>
                </a:lnTo>
                <a:cubicBezTo>
                  <a:pt x="924" y="246"/>
                  <a:pt x="923" y="249"/>
                  <a:pt x="921" y="251"/>
                </a:cubicBezTo>
                <a:lnTo>
                  <a:pt x="866" y="308"/>
                </a:lnTo>
                <a:lnTo>
                  <a:pt x="869" y="303"/>
                </a:lnTo>
                <a:lnTo>
                  <a:pt x="872" y="362"/>
                </a:lnTo>
                <a:cubicBezTo>
                  <a:pt x="872" y="363"/>
                  <a:pt x="872" y="363"/>
                  <a:pt x="872" y="364"/>
                </a:cubicBezTo>
                <a:lnTo>
                  <a:pt x="853" y="455"/>
                </a:lnTo>
                <a:lnTo>
                  <a:pt x="853" y="453"/>
                </a:lnTo>
                <a:lnTo>
                  <a:pt x="856" y="485"/>
                </a:lnTo>
                <a:lnTo>
                  <a:pt x="852" y="479"/>
                </a:lnTo>
                <a:lnTo>
                  <a:pt x="889" y="501"/>
                </a:lnTo>
                <a:cubicBezTo>
                  <a:pt x="891" y="503"/>
                  <a:pt x="893" y="505"/>
                  <a:pt x="893" y="508"/>
                </a:cubicBezTo>
                <a:lnTo>
                  <a:pt x="898" y="576"/>
                </a:lnTo>
                <a:lnTo>
                  <a:pt x="895" y="570"/>
                </a:lnTo>
                <a:lnTo>
                  <a:pt x="1000" y="656"/>
                </a:lnTo>
                <a:lnTo>
                  <a:pt x="1037" y="679"/>
                </a:lnTo>
                <a:cubicBezTo>
                  <a:pt x="1039" y="681"/>
                  <a:pt x="1040" y="683"/>
                  <a:pt x="1040" y="685"/>
                </a:cubicBezTo>
                <a:lnTo>
                  <a:pt x="1056" y="834"/>
                </a:lnTo>
                <a:cubicBezTo>
                  <a:pt x="1057" y="836"/>
                  <a:pt x="1056" y="839"/>
                  <a:pt x="1055" y="840"/>
                </a:cubicBezTo>
                <a:cubicBezTo>
                  <a:pt x="1053" y="842"/>
                  <a:pt x="1051" y="843"/>
                  <a:pt x="1049" y="843"/>
                </a:cubicBezTo>
                <a:lnTo>
                  <a:pt x="893" y="852"/>
                </a:lnTo>
                <a:lnTo>
                  <a:pt x="897" y="851"/>
                </a:lnTo>
                <a:lnTo>
                  <a:pt x="846" y="880"/>
                </a:lnTo>
                <a:lnTo>
                  <a:pt x="850" y="875"/>
                </a:lnTo>
                <a:lnTo>
                  <a:pt x="842" y="911"/>
                </a:lnTo>
                <a:cubicBezTo>
                  <a:pt x="842" y="913"/>
                  <a:pt x="841" y="915"/>
                  <a:pt x="839" y="916"/>
                </a:cubicBezTo>
                <a:lnTo>
                  <a:pt x="798" y="948"/>
                </a:lnTo>
                <a:lnTo>
                  <a:pt x="801" y="943"/>
                </a:lnTo>
                <a:lnTo>
                  <a:pt x="791" y="1005"/>
                </a:lnTo>
                <a:cubicBezTo>
                  <a:pt x="790" y="1008"/>
                  <a:pt x="789" y="1010"/>
                  <a:pt x="787" y="1011"/>
                </a:cubicBezTo>
                <a:lnTo>
                  <a:pt x="736" y="1040"/>
                </a:lnTo>
                <a:cubicBezTo>
                  <a:pt x="733" y="1041"/>
                  <a:pt x="730" y="1041"/>
                  <a:pt x="728" y="1039"/>
                </a:cubicBezTo>
                <a:lnTo>
                  <a:pt x="672" y="999"/>
                </a:lnTo>
                <a:lnTo>
                  <a:pt x="674" y="1000"/>
                </a:lnTo>
                <a:lnTo>
                  <a:pt x="640" y="985"/>
                </a:lnTo>
                <a:lnTo>
                  <a:pt x="648" y="985"/>
                </a:lnTo>
                <a:lnTo>
                  <a:pt x="590" y="1018"/>
                </a:lnTo>
                <a:lnTo>
                  <a:pt x="593" y="1013"/>
                </a:lnTo>
                <a:lnTo>
                  <a:pt x="570" y="1112"/>
                </a:lnTo>
                <a:cubicBezTo>
                  <a:pt x="570" y="1114"/>
                  <a:pt x="569" y="1116"/>
                  <a:pt x="567" y="1117"/>
                </a:cubicBezTo>
                <a:lnTo>
                  <a:pt x="541" y="1135"/>
                </a:lnTo>
                <a:cubicBezTo>
                  <a:pt x="538" y="1137"/>
                  <a:pt x="534" y="1137"/>
                  <a:pt x="531" y="1135"/>
                </a:cubicBezTo>
                <a:lnTo>
                  <a:pt x="397" y="1025"/>
                </a:lnTo>
                <a:cubicBezTo>
                  <a:pt x="395" y="1024"/>
                  <a:pt x="394" y="1022"/>
                  <a:pt x="394" y="1020"/>
                </a:cubicBezTo>
                <a:cubicBezTo>
                  <a:pt x="393" y="1018"/>
                  <a:pt x="394" y="1016"/>
                  <a:pt x="395" y="1014"/>
                </a:cubicBezTo>
                <a:lnTo>
                  <a:pt x="402" y="1006"/>
                </a:lnTo>
                <a:cubicBezTo>
                  <a:pt x="403" y="1006"/>
                  <a:pt x="403" y="1005"/>
                  <a:pt x="404" y="1005"/>
                </a:cubicBezTo>
                <a:lnTo>
                  <a:pt x="419" y="994"/>
                </a:lnTo>
                <a:lnTo>
                  <a:pt x="415" y="999"/>
                </a:lnTo>
                <a:lnTo>
                  <a:pt x="423" y="952"/>
                </a:lnTo>
                <a:lnTo>
                  <a:pt x="423" y="955"/>
                </a:lnTo>
                <a:lnTo>
                  <a:pt x="397" y="738"/>
                </a:lnTo>
                <a:lnTo>
                  <a:pt x="398" y="741"/>
                </a:lnTo>
                <a:lnTo>
                  <a:pt x="306" y="570"/>
                </a:lnTo>
                <a:lnTo>
                  <a:pt x="307" y="572"/>
                </a:lnTo>
                <a:lnTo>
                  <a:pt x="249" y="514"/>
                </a:lnTo>
                <a:lnTo>
                  <a:pt x="254" y="516"/>
                </a:lnTo>
                <a:lnTo>
                  <a:pt x="147" y="505"/>
                </a:lnTo>
                <a:cubicBezTo>
                  <a:pt x="144" y="505"/>
                  <a:pt x="141" y="503"/>
                  <a:pt x="140" y="500"/>
                </a:cubicBezTo>
                <a:lnTo>
                  <a:pt x="125" y="456"/>
                </a:lnTo>
                <a:lnTo>
                  <a:pt x="106" y="394"/>
                </a:lnTo>
                <a:lnTo>
                  <a:pt x="107" y="395"/>
                </a:lnTo>
                <a:lnTo>
                  <a:pt x="89" y="359"/>
                </a:lnTo>
                <a:cubicBezTo>
                  <a:pt x="88" y="357"/>
                  <a:pt x="88" y="356"/>
                  <a:pt x="88" y="354"/>
                </a:cubicBezTo>
                <a:lnTo>
                  <a:pt x="93" y="314"/>
                </a:lnTo>
                <a:lnTo>
                  <a:pt x="95" y="320"/>
                </a:lnTo>
                <a:lnTo>
                  <a:pt x="10" y="232"/>
                </a:lnTo>
                <a:cubicBezTo>
                  <a:pt x="10" y="232"/>
                  <a:pt x="9" y="231"/>
                  <a:pt x="9" y="231"/>
                </a:cubicBezTo>
                <a:lnTo>
                  <a:pt x="1" y="216"/>
                </a:lnTo>
                <a:cubicBezTo>
                  <a:pt x="0" y="213"/>
                  <a:pt x="0" y="211"/>
                  <a:pt x="1" y="209"/>
                </a:cubicBezTo>
                <a:cubicBezTo>
                  <a:pt x="2" y="206"/>
                  <a:pt x="4" y="205"/>
                  <a:pt x="6" y="204"/>
                </a:cubicBezTo>
                <a:lnTo>
                  <a:pt x="28" y="198"/>
                </a:lnTo>
                <a:cubicBezTo>
                  <a:pt x="30" y="198"/>
                  <a:pt x="33" y="198"/>
                  <a:pt x="35" y="199"/>
                </a:cubicBezTo>
                <a:lnTo>
                  <a:pt x="50" y="210"/>
                </a:lnTo>
                <a:lnTo>
                  <a:pt x="45" y="208"/>
                </a:lnTo>
                <a:lnTo>
                  <a:pt x="108" y="208"/>
                </a:lnTo>
                <a:cubicBezTo>
                  <a:pt x="111" y="208"/>
                  <a:pt x="113" y="210"/>
                  <a:pt x="114" y="212"/>
                </a:cubicBezTo>
                <a:lnTo>
                  <a:pt x="143" y="248"/>
                </a:lnTo>
                <a:lnTo>
                  <a:pt x="137" y="245"/>
                </a:lnTo>
                <a:lnTo>
                  <a:pt x="222" y="248"/>
                </a:lnTo>
                <a:lnTo>
                  <a:pt x="217" y="249"/>
                </a:lnTo>
                <a:lnTo>
                  <a:pt x="242" y="231"/>
                </a:lnTo>
                <a:cubicBezTo>
                  <a:pt x="245" y="229"/>
                  <a:pt x="249" y="229"/>
                  <a:pt x="252" y="231"/>
                </a:cubicBezTo>
                <a:lnTo>
                  <a:pt x="336" y="293"/>
                </a:lnTo>
                <a:lnTo>
                  <a:pt x="327" y="293"/>
                </a:lnTo>
                <a:lnTo>
                  <a:pt x="353" y="275"/>
                </a:lnTo>
                <a:lnTo>
                  <a:pt x="349" y="283"/>
                </a:lnTo>
                <a:lnTo>
                  <a:pt x="345" y="235"/>
                </a:lnTo>
                <a:cubicBezTo>
                  <a:pt x="344" y="232"/>
                  <a:pt x="346" y="229"/>
                  <a:pt x="349" y="227"/>
                </a:cubicBezTo>
                <a:lnTo>
                  <a:pt x="405" y="202"/>
                </a:lnTo>
                <a:lnTo>
                  <a:pt x="402" y="203"/>
                </a:lnTo>
                <a:lnTo>
                  <a:pt x="420" y="185"/>
                </a:lnTo>
                <a:cubicBezTo>
                  <a:pt x="422" y="183"/>
                  <a:pt x="425" y="182"/>
                  <a:pt x="428" y="183"/>
                </a:cubicBezTo>
                <a:lnTo>
                  <a:pt x="484" y="198"/>
                </a:lnTo>
                <a:lnTo>
                  <a:pt x="479" y="198"/>
                </a:lnTo>
                <a:lnTo>
                  <a:pt x="547" y="180"/>
                </a:lnTo>
                <a:lnTo>
                  <a:pt x="543" y="182"/>
                </a:lnTo>
                <a:lnTo>
                  <a:pt x="572" y="156"/>
                </a:lnTo>
                <a:cubicBezTo>
                  <a:pt x="573" y="156"/>
                  <a:pt x="573" y="155"/>
                  <a:pt x="574" y="155"/>
                </a:cubicBezTo>
                <a:lnTo>
                  <a:pt x="621" y="129"/>
                </a:lnTo>
                <a:cubicBezTo>
                  <a:pt x="623" y="128"/>
                  <a:pt x="625" y="128"/>
                  <a:pt x="626" y="128"/>
                </a:cubicBezTo>
                <a:lnTo>
                  <a:pt x="648" y="131"/>
                </a:lnTo>
                <a:lnTo>
                  <a:pt x="641" y="133"/>
                </a:lnTo>
                <a:lnTo>
                  <a:pt x="737" y="47"/>
                </a:lnTo>
                <a:lnTo>
                  <a:pt x="735" y="54"/>
                </a:lnTo>
                <a:lnTo>
                  <a:pt x="727" y="21"/>
                </a:lnTo>
                <a:lnTo>
                  <a:pt x="743" y="17"/>
                </a:lnTo>
                <a:lnTo>
                  <a:pt x="750" y="51"/>
                </a:lnTo>
                <a:cubicBezTo>
                  <a:pt x="751" y="54"/>
                  <a:pt x="750" y="56"/>
                  <a:pt x="748" y="58"/>
                </a:cubicBezTo>
                <a:lnTo>
                  <a:pt x="652" y="145"/>
                </a:lnTo>
                <a:cubicBezTo>
                  <a:pt x="650" y="146"/>
                  <a:pt x="648" y="147"/>
                  <a:pt x="645" y="147"/>
                </a:cubicBezTo>
                <a:lnTo>
                  <a:pt x="624" y="144"/>
                </a:lnTo>
                <a:lnTo>
                  <a:pt x="629" y="143"/>
                </a:lnTo>
                <a:lnTo>
                  <a:pt x="582" y="169"/>
                </a:lnTo>
                <a:lnTo>
                  <a:pt x="583" y="168"/>
                </a:lnTo>
                <a:lnTo>
                  <a:pt x="554" y="194"/>
                </a:lnTo>
                <a:cubicBezTo>
                  <a:pt x="553" y="194"/>
                  <a:pt x="552" y="195"/>
                  <a:pt x="551" y="195"/>
                </a:cubicBezTo>
                <a:lnTo>
                  <a:pt x="484" y="214"/>
                </a:lnTo>
                <a:cubicBezTo>
                  <a:pt x="482" y="214"/>
                  <a:pt x="481" y="214"/>
                  <a:pt x="479" y="214"/>
                </a:cubicBezTo>
                <a:lnTo>
                  <a:pt x="424" y="198"/>
                </a:lnTo>
                <a:lnTo>
                  <a:pt x="432" y="196"/>
                </a:lnTo>
                <a:lnTo>
                  <a:pt x="414" y="214"/>
                </a:lnTo>
                <a:cubicBezTo>
                  <a:pt x="413" y="215"/>
                  <a:pt x="412" y="216"/>
                  <a:pt x="412" y="216"/>
                </a:cubicBezTo>
                <a:lnTo>
                  <a:pt x="356" y="242"/>
                </a:lnTo>
                <a:lnTo>
                  <a:pt x="361" y="234"/>
                </a:lnTo>
                <a:lnTo>
                  <a:pt x="365" y="281"/>
                </a:lnTo>
                <a:cubicBezTo>
                  <a:pt x="366" y="284"/>
                  <a:pt x="364" y="287"/>
                  <a:pt x="362" y="288"/>
                </a:cubicBezTo>
                <a:lnTo>
                  <a:pt x="336" y="306"/>
                </a:lnTo>
                <a:cubicBezTo>
                  <a:pt x="334" y="308"/>
                  <a:pt x="330" y="308"/>
                  <a:pt x="327" y="306"/>
                </a:cubicBezTo>
                <a:lnTo>
                  <a:pt x="242" y="244"/>
                </a:lnTo>
                <a:lnTo>
                  <a:pt x="252" y="244"/>
                </a:lnTo>
                <a:lnTo>
                  <a:pt x="226" y="262"/>
                </a:lnTo>
                <a:cubicBezTo>
                  <a:pt x="225" y="263"/>
                  <a:pt x="223" y="264"/>
                  <a:pt x="221" y="264"/>
                </a:cubicBezTo>
                <a:lnTo>
                  <a:pt x="137" y="261"/>
                </a:lnTo>
                <a:cubicBezTo>
                  <a:pt x="134" y="261"/>
                  <a:pt x="132" y="260"/>
                  <a:pt x="131" y="258"/>
                </a:cubicBezTo>
                <a:lnTo>
                  <a:pt x="102" y="221"/>
                </a:lnTo>
                <a:lnTo>
                  <a:pt x="108" y="224"/>
                </a:lnTo>
                <a:lnTo>
                  <a:pt x="45" y="224"/>
                </a:lnTo>
                <a:cubicBezTo>
                  <a:pt x="44" y="224"/>
                  <a:pt x="42" y="224"/>
                  <a:pt x="41" y="223"/>
                </a:cubicBezTo>
                <a:lnTo>
                  <a:pt x="26" y="213"/>
                </a:lnTo>
                <a:lnTo>
                  <a:pt x="32" y="214"/>
                </a:lnTo>
                <a:lnTo>
                  <a:pt x="11" y="220"/>
                </a:lnTo>
                <a:lnTo>
                  <a:pt x="16" y="208"/>
                </a:lnTo>
                <a:lnTo>
                  <a:pt x="23" y="223"/>
                </a:lnTo>
                <a:lnTo>
                  <a:pt x="22" y="221"/>
                </a:lnTo>
                <a:lnTo>
                  <a:pt x="107" y="309"/>
                </a:lnTo>
                <a:cubicBezTo>
                  <a:pt x="108" y="311"/>
                  <a:pt x="109" y="313"/>
                  <a:pt x="109" y="316"/>
                </a:cubicBezTo>
                <a:lnTo>
                  <a:pt x="104" y="356"/>
                </a:lnTo>
                <a:lnTo>
                  <a:pt x="103" y="352"/>
                </a:lnTo>
                <a:lnTo>
                  <a:pt x="121" y="388"/>
                </a:lnTo>
                <a:cubicBezTo>
                  <a:pt x="121" y="388"/>
                  <a:pt x="122" y="389"/>
                  <a:pt x="122" y="389"/>
                </a:cubicBezTo>
                <a:lnTo>
                  <a:pt x="140" y="451"/>
                </a:lnTo>
                <a:lnTo>
                  <a:pt x="155" y="495"/>
                </a:lnTo>
                <a:lnTo>
                  <a:pt x="149" y="489"/>
                </a:lnTo>
                <a:lnTo>
                  <a:pt x="256" y="500"/>
                </a:lnTo>
                <a:cubicBezTo>
                  <a:pt x="258" y="500"/>
                  <a:pt x="259" y="501"/>
                  <a:pt x="261" y="503"/>
                </a:cubicBezTo>
                <a:lnTo>
                  <a:pt x="319" y="560"/>
                </a:lnTo>
                <a:cubicBezTo>
                  <a:pt x="319" y="561"/>
                  <a:pt x="320" y="562"/>
                  <a:pt x="320" y="562"/>
                </a:cubicBezTo>
                <a:lnTo>
                  <a:pt x="412" y="734"/>
                </a:lnTo>
                <a:cubicBezTo>
                  <a:pt x="412" y="735"/>
                  <a:pt x="413" y="736"/>
                  <a:pt x="413" y="737"/>
                </a:cubicBezTo>
                <a:lnTo>
                  <a:pt x="439" y="953"/>
                </a:lnTo>
                <a:cubicBezTo>
                  <a:pt x="439" y="953"/>
                  <a:pt x="439" y="954"/>
                  <a:pt x="439" y="955"/>
                </a:cubicBezTo>
                <a:lnTo>
                  <a:pt x="431" y="1002"/>
                </a:lnTo>
                <a:cubicBezTo>
                  <a:pt x="431" y="1004"/>
                  <a:pt x="430" y="1006"/>
                  <a:pt x="428" y="1007"/>
                </a:cubicBezTo>
                <a:lnTo>
                  <a:pt x="413" y="1018"/>
                </a:lnTo>
                <a:lnTo>
                  <a:pt x="414" y="1017"/>
                </a:lnTo>
                <a:lnTo>
                  <a:pt x="408" y="1024"/>
                </a:lnTo>
                <a:lnTo>
                  <a:pt x="407" y="1013"/>
                </a:lnTo>
                <a:lnTo>
                  <a:pt x="541" y="1122"/>
                </a:lnTo>
                <a:lnTo>
                  <a:pt x="532" y="1122"/>
                </a:lnTo>
                <a:lnTo>
                  <a:pt x="558" y="1104"/>
                </a:lnTo>
                <a:lnTo>
                  <a:pt x="555" y="1109"/>
                </a:lnTo>
                <a:lnTo>
                  <a:pt x="578" y="1010"/>
                </a:lnTo>
                <a:cubicBezTo>
                  <a:pt x="578" y="1008"/>
                  <a:pt x="580" y="1006"/>
                  <a:pt x="582" y="1005"/>
                </a:cubicBezTo>
                <a:lnTo>
                  <a:pt x="640" y="971"/>
                </a:lnTo>
                <a:cubicBezTo>
                  <a:pt x="642" y="970"/>
                  <a:pt x="645" y="970"/>
                  <a:pt x="647" y="971"/>
                </a:cubicBezTo>
                <a:lnTo>
                  <a:pt x="680" y="986"/>
                </a:lnTo>
                <a:cubicBezTo>
                  <a:pt x="681" y="986"/>
                  <a:pt x="681" y="986"/>
                  <a:pt x="682" y="987"/>
                </a:cubicBezTo>
                <a:lnTo>
                  <a:pt x="737" y="1026"/>
                </a:lnTo>
                <a:lnTo>
                  <a:pt x="728" y="1026"/>
                </a:lnTo>
                <a:lnTo>
                  <a:pt x="779" y="997"/>
                </a:lnTo>
                <a:lnTo>
                  <a:pt x="775" y="1002"/>
                </a:lnTo>
                <a:lnTo>
                  <a:pt x="786" y="940"/>
                </a:lnTo>
                <a:cubicBezTo>
                  <a:pt x="786" y="938"/>
                  <a:pt x="787" y="937"/>
                  <a:pt x="789" y="935"/>
                </a:cubicBezTo>
                <a:lnTo>
                  <a:pt x="829" y="903"/>
                </a:lnTo>
                <a:lnTo>
                  <a:pt x="826" y="908"/>
                </a:lnTo>
                <a:lnTo>
                  <a:pt x="834" y="872"/>
                </a:lnTo>
                <a:cubicBezTo>
                  <a:pt x="835" y="869"/>
                  <a:pt x="836" y="868"/>
                  <a:pt x="838" y="866"/>
                </a:cubicBezTo>
                <a:lnTo>
                  <a:pt x="889" y="837"/>
                </a:lnTo>
                <a:cubicBezTo>
                  <a:pt x="890" y="836"/>
                  <a:pt x="891" y="836"/>
                  <a:pt x="892" y="836"/>
                </a:cubicBezTo>
                <a:lnTo>
                  <a:pt x="1048" y="827"/>
                </a:lnTo>
                <a:lnTo>
                  <a:pt x="1041" y="836"/>
                </a:lnTo>
                <a:lnTo>
                  <a:pt x="1024" y="687"/>
                </a:lnTo>
                <a:lnTo>
                  <a:pt x="1028" y="693"/>
                </a:lnTo>
                <a:lnTo>
                  <a:pt x="990" y="668"/>
                </a:lnTo>
                <a:lnTo>
                  <a:pt x="885" y="583"/>
                </a:lnTo>
                <a:cubicBezTo>
                  <a:pt x="883" y="581"/>
                  <a:pt x="882" y="579"/>
                  <a:pt x="882" y="577"/>
                </a:cubicBezTo>
                <a:lnTo>
                  <a:pt x="877" y="509"/>
                </a:lnTo>
                <a:lnTo>
                  <a:pt x="881" y="515"/>
                </a:lnTo>
                <a:lnTo>
                  <a:pt x="844" y="492"/>
                </a:lnTo>
                <a:cubicBezTo>
                  <a:pt x="842" y="491"/>
                  <a:pt x="840" y="489"/>
                  <a:pt x="840" y="486"/>
                </a:cubicBezTo>
                <a:lnTo>
                  <a:pt x="838" y="454"/>
                </a:lnTo>
                <a:cubicBezTo>
                  <a:pt x="837" y="453"/>
                  <a:pt x="838" y="453"/>
                  <a:pt x="838" y="452"/>
                </a:cubicBezTo>
                <a:lnTo>
                  <a:pt x="856" y="361"/>
                </a:lnTo>
                <a:lnTo>
                  <a:pt x="856" y="363"/>
                </a:lnTo>
                <a:lnTo>
                  <a:pt x="853" y="303"/>
                </a:lnTo>
                <a:cubicBezTo>
                  <a:pt x="853" y="301"/>
                  <a:pt x="853" y="299"/>
                  <a:pt x="855" y="297"/>
                </a:cubicBezTo>
                <a:lnTo>
                  <a:pt x="910" y="240"/>
                </a:lnTo>
                <a:lnTo>
                  <a:pt x="908" y="248"/>
                </a:lnTo>
                <a:lnTo>
                  <a:pt x="896" y="214"/>
                </a:lnTo>
                <a:lnTo>
                  <a:pt x="874" y="149"/>
                </a:lnTo>
                <a:lnTo>
                  <a:pt x="879" y="154"/>
                </a:lnTo>
                <a:lnTo>
                  <a:pt x="858" y="146"/>
                </a:lnTo>
                <a:cubicBezTo>
                  <a:pt x="857" y="146"/>
                  <a:pt x="857" y="146"/>
                  <a:pt x="856" y="145"/>
                </a:cubicBezTo>
                <a:lnTo>
                  <a:pt x="825" y="124"/>
                </a:lnTo>
                <a:cubicBezTo>
                  <a:pt x="823" y="122"/>
                  <a:pt x="821" y="119"/>
                  <a:pt x="822" y="116"/>
                </a:cubicBezTo>
                <a:lnTo>
                  <a:pt x="830" y="44"/>
                </a:lnTo>
                <a:lnTo>
                  <a:pt x="832" y="50"/>
                </a:lnTo>
                <a:lnTo>
                  <a:pt x="802" y="13"/>
                </a:lnTo>
                <a:lnTo>
                  <a:pt x="810" y="16"/>
                </a:lnTo>
                <a:lnTo>
                  <a:pt x="736" y="27"/>
                </a:lnTo>
                <a:lnTo>
                  <a:pt x="734" y="11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3" name="Freeform 77">
            <a:extLst>
              <a:ext uri="{FF2B5EF4-FFF2-40B4-BE49-F238E27FC236}">
                <a16:creationId xmlns:a16="http://schemas.microsoft.com/office/drawing/2014/main" id="{E75CBAAB-B6BB-B7F5-FD34-E2FA3D5C6DA5}"/>
              </a:ext>
            </a:extLst>
          </xdr:cNvPr>
          <xdr:cNvSpPr>
            <a:spLocks/>
          </xdr:cNvSpPr>
        </xdr:nvSpPr>
        <xdr:spPr bwMode="auto">
          <a:xfrm>
            <a:off x="4377240" y="5143500"/>
            <a:ext cx="51594" cy="85725"/>
          </a:xfrm>
          <a:custGeom>
            <a:avLst/>
            <a:gdLst/>
            <a:ahLst/>
            <a:cxnLst>
              <a:cxn ang="0">
                <a:pos x="0" y="27"/>
              </a:cxn>
              <a:cxn ang="0">
                <a:pos x="24" y="0"/>
              </a:cxn>
              <a:cxn ang="0">
                <a:pos x="30" y="14"/>
              </a:cxn>
              <a:cxn ang="0">
                <a:pos x="26" y="37"/>
              </a:cxn>
              <a:cxn ang="0">
                <a:pos x="20" y="54"/>
              </a:cxn>
              <a:cxn ang="0">
                <a:pos x="0" y="27"/>
              </a:cxn>
            </a:cxnLst>
            <a:rect l="0" t="0" r="r" b="b"/>
            <a:pathLst>
              <a:path w="30" h="54">
                <a:moveTo>
                  <a:pt x="0" y="27"/>
                </a:moveTo>
                <a:lnTo>
                  <a:pt x="24" y="0"/>
                </a:lnTo>
                <a:lnTo>
                  <a:pt x="30" y="14"/>
                </a:lnTo>
                <a:lnTo>
                  <a:pt x="26" y="37"/>
                </a:lnTo>
                <a:lnTo>
                  <a:pt x="20" y="54"/>
                </a:lnTo>
                <a:lnTo>
                  <a:pt x="0" y="27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4" name="Freeform 78">
            <a:extLst>
              <a:ext uri="{FF2B5EF4-FFF2-40B4-BE49-F238E27FC236}">
                <a16:creationId xmlns:a16="http://schemas.microsoft.com/office/drawing/2014/main" id="{60ECF6F3-1837-C520-3D91-238A0B436786}"/>
              </a:ext>
            </a:extLst>
          </xdr:cNvPr>
          <xdr:cNvSpPr>
            <a:spLocks/>
          </xdr:cNvSpPr>
        </xdr:nvSpPr>
        <xdr:spPr bwMode="auto">
          <a:xfrm>
            <a:off x="4373800" y="5138738"/>
            <a:ext cx="60193" cy="95250"/>
          </a:xfrm>
          <a:custGeom>
            <a:avLst/>
            <a:gdLst/>
            <a:ahLst/>
            <a:cxnLst>
              <a:cxn ang="0">
                <a:pos x="1" y="74"/>
              </a:cxn>
              <a:cxn ang="0">
                <a:pos x="66" y="3"/>
              </a:cxn>
              <a:cxn ang="0">
                <a:pos x="74" y="1"/>
              </a:cxn>
              <a:cxn ang="0">
                <a:pos x="80" y="5"/>
              </a:cxn>
              <a:cxn ang="0">
                <a:pos x="94" y="41"/>
              </a:cxn>
              <a:cxn ang="0">
                <a:pos x="94" y="45"/>
              </a:cxn>
              <a:cxn ang="0">
                <a:pos x="85" y="108"/>
              </a:cxn>
              <a:cxn ang="0">
                <a:pos x="85" y="110"/>
              </a:cxn>
              <a:cxn ang="0">
                <a:pos x="68" y="155"/>
              </a:cxn>
              <a:cxn ang="0">
                <a:pos x="62" y="160"/>
              </a:cxn>
              <a:cxn ang="0">
                <a:pos x="54" y="157"/>
              </a:cxn>
              <a:cxn ang="0">
                <a:pos x="0" y="84"/>
              </a:cxn>
              <a:cxn ang="0">
                <a:pos x="13" y="74"/>
              </a:cxn>
              <a:cxn ang="0">
                <a:pos x="67" y="148"/>
              </a:cxn>
              <a:cxn ang="0">
                <a:pos x="53" y="150"/>
              </a:cxn>
              <a:cxn ang="0">
                <a:pos x="70" y="104"/>
              </a:cxn>
              <a:cxn ang="0">
                <a:pos x="69" y="106"/>
              </a:cxn>
              <a:cxn ang="0">
                <a:pos x="79" y="43"/>
              </a:cxn>
              <a:cxn ang="0">
                <a:pos x="79" y="47"/>
              </a:cxn>
              <a:cxn ang="0">
                <a:pos x="65" y="11"/>
              </a:cxn>
              <a:cxn ang="0">
                <a:pos x="78" y="14"/>
              </a:cxn>
              <a:cxn ang="0">
                <a:pos x="12" y="85"/>
              </a:cxn>
              <a:cxn ang="0">
                <a:pos x="1" y="74"/>
              </a:cxn>
            </a:cxnLst>
            <a:rect l="0" t="0" r="r" b="b"/>
            <a:pathLst>
              <a:path w="95" h="161">
                <a:moveTo>
                  <a:pt x="1" y="74"/>
                </a:moveTo>
                <a:lnTo>
                  <a:pt x="66" y="3"/>
                </a:lnTo>
                <a:cubicBezTo>
                  <a:pt x="68" y="1"/>
                  <a:pt x="71" y="0"/>
                  <a:pt x="74" y="1"/>
                </a:cubicBezTo>
                <a:cubicBezTo>
                  <a:pt x="77" y="1"/>
                  <a:pt x="79" y="3"/>
                  <a:pt x="80" y="5"/>
                </a:cubicBezTo>
                <a:lnTo>
                  <a:pt x="94" y="41"/>
                </a:lnTo>
                <a:cubicBezTo>
                  <a:pt x="94" y="42"/>
                  <a:pt x="95" y="44"/>
                  <a:pt x="94" y="45"/>
                </a:cubicBezTo>
                <a:lnTo>
                  <a:pt x="85" y="108"/>
                </a:lnTo>
                <a:cubicBezTo>
                  <a:pt x="85" y="109"/>
                  <a:pt x="85" y="109"/>
                  <a:pt x="85" y="110"/>
                </a:cubicBezTo>
                <a:lnTo>
                  <a:pt x="68" y="155"/>
                </a:lnTo>
                <a:cubicBezTo>
                  <a:pt x="67" y="158"/>
                  <a:pt x="65" y="160"/>
                  <a:pt x="62" y="160"/>
                </a:cubicBezTo>
                <a:cubicBezTo>
                  <a:pt x="59" y="161"/>
                  <a:pt x="56" y="160"/>
                  <a:pt x="54" y="157"/>
                </a:cubicBezTo>
                <a:lnTo>
                  <a:pt x="0" y="84"/>
                </a:lnTo>
                <a:lnTo>
                  <a:pt x="13" y="74"/>
                </a:lnTo>
                <a:lnTo>
                  <a:pt x="67" y="148"/>
                </a:lnTo>
                <a:lnTo>
                  <a:pt x="53" y="150"/>
                </a:lnTo>
                <a:lnTo>
                  <a:pt x="70" y="104"/>
                </a:lnTo>
                <a:lnTo>
                  <a:pt x="69" y="106"/>
                </a:lnTo>
                <a:lnTo>
                  <a:pt x="79" y="43"/>
                </a:lnTo>
                <a:lnTo>
                  <a:pt x="79" y="47"/>
                </a:lnTo>
                <a:lnTo>
                  <a:pt x="65" y="11"/>
                </a:lnTo>
                <a:lnTo>
                  <a:pt x="78" y="14"/>
                </a:lnTo>
                <a:lnTo>
                  <a:pt x="12" y="85"/>
                </a:lnTo>
                <a:lnTo>
                  <a:pt x="1" y="74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5" name="Freeform 79">
            <a:extLst>
              <a:ext uri="{FF2B5EF4-FFF2-40B4-BE49-F238E27FC236}">
                <a16:creationId xmlns:a16="http://schemas.microsoft.com/office/drawing/2014/main" id="{87294EB4-DB6D-0C6E-1B27-A45DA463582C}"/>
              </a:ext>
            </a:extLst>
          </xdr:cNvPr>
          <xdr:cNvSpPr>
            <a:spLocks/>
          </xdr:cNvSpPr>
        </xdr:nvSpPr>
        <xdr:spPr bwMode="auto">
          <a:xfrm>
            <a:off x="4458070" y="4946650"/>
            <a:ext cx="163380" cy="179388"/>
          </a:xfrm>
          <a:custGeom>
            <a:avLst/>
            <a:gdLst/>
            <a:ahLst/>
            <a:cxnLst>
              <a:cxn ang="0">
                <a:pos x="15" y="102"/>
              </a:cxn>
              <a:cxn ang="0">
                <a:pos x="3" y="113"/>
              </a:cxn>
              <a:cxn ang="0">
                <a:pos x="0" y="110"/>
              </a:cxn>
              <a:cxn ang="0">
                <a:pos x="0" y="108"/>
              </a:cxn>
              <a:cxn ang="0">
                <a:pos x="3" y="96"/>
              </a:cxn>
              <a:cxn ang="0">
                <a:pos x="13" y="84"/>
              </a:cxn>
              <a:cxn ang="0">
                <a:pos x="20" y="70"/>
              </a:cxn>
              <a:cxn ang="0">
                <a:pos x="34" y="59"/>
              </a:cxn>
              <a:cxn ang="0">
                <a:pos x="58" y="17"/>
              </a:cxn>
              <a:cxn ang="0">
                <a:pos x="56" y="0"/>
              </a:cxn>
              <a:cxn ang="0">
                <a:pos x="70" y="0"/>
              </a:cxn>
              <a:cxn ang="0">
                <a:pos x="95" y="7"/>
              </a:cxn>
              <a:cxn ang="0">
                <a:pos x="87" y="21"/>
              </a:cxn>
              <a:cxn ang="0">
                <a:pos x="85" y="39"/>
              </a:cxn>
              <a:cxn ang="0">
                <a:pos x="72" y="45"/>
              </a:cxn>
              <a:cxn ang="0">
                <a:pos x="72" y="56"/>
              </a:cxn>
              <a:cxn ang="0">
                <a:pos x="59" y="59"/>
              </a:cxn>
              <a:cxn ang="0">
                <a:pos x="58" y="76"/>
              </a:cxn>
              <a:cxn ang="0">
                <a:pos x="15" y="102"/>
              </a:cxn>
            </a:cxnLst>
            <a:rect l="0" t="0" r="r" b="b"/>
            <a:pathLst>
              <a:path w="95" h="113">
                <a:moveTo>
                  <a:pt x="15" y="102"/>
                </a:moveTo>
                <a:lnTo>
                  <a:pt x="3" y="113"/>
                </a:lnTo>
                <a:lnTo>
                  <a:pt x="0" y="110"/>
                </a:lnTo>
                <a:lnTo>
                  <a:pt x="0" y="108"/>
                </a:lnTo>
                <a:lnTo>
                  <a:pt x="3" y="96"/>
                </a:lnTo>
                <a:lnTo>
                  <a:pt x="13" y="84"/>
                </a:lnTo>
                <a:lnTo>
                  <a:pt x="20" y="70"/>
                </a:lnTo>
                <a:lnTo>
                  <a:pt x="34" y="59"/>
                </a:lnTo>
                <a:lnTo>
                  <a:pt x="58" y="17"/>
                </a:lnTo>
                <a:lnTo>
                  <a:pt x="56" y="0"/>
                </a:lnTo>
                <a:lnTo>
                  <a:pt x="70" y="0"/>
                </a:lnTo>
                <a:lnTo>
                  <a:pt x="95" y="7"/>
                </a:lnTo>
                <a:lnTo>
                  <a:pt x="87" y="21"/>
                </a:lnTo>
                <a:lnTo>
                  <a:pt x="85" y="39"/>
                </a:lnTo>
                <a:lnTo>
                  <a:pt x="72" y="45"/>
                </a:lnTo>
                <a:lnTo>
                  <a:pt x="72" y="56"/>
                </a:lnTo>
                <a:lnTo>
                  <a:pt x="59" y="59"/>
                </a:lnTo>
                <a:lnTo>
                  <a:pt x="58" y="76"/>
                </a:lnTo>
                <a:lnTo>
                  <a:pt x="15" y="102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6" name="Freeform 80">
            <a:extLst>
              <a:ext uri="{FF2B5EF4-FFF2-40B4-BE49-F238E27FC236}">
                <a16:creationId xmlns:a16="http://schemas.microsoft.com/office/drawing/2014/main" id="{D78A0E00-2E9D-3917-1FFC-87969EE6506A}"/>
              </a:ext>
            </a:extLst>
          </xdr:cNvPr>
          <xdr:cNvSpPr>
            <a:spLocks/>
          </xdr:cNvSpPr>
        </xdr:nvSpPr>
        <xdr:spPr bwMode="auto">
          <a:xfrm>
            <a:off x="4452910" y="4941888"/>
            <a:ext cx="173699" cy="188913"/>
          </a:xfrm>
          <a:custGeom>
            <a:avLst/>
            <a:gdLst/>
            <a:ahLst/>
            <a:cxnLst>
              <a:cxn ang="0">
                <a:pos x="21" y="318"/>
              </a:cxn>
              <a:cxn ang="0">
                <a:pos x="3" y="311"/>
              </a:cxn>
              <a:cxn ang="0">
                <a:pos x="0" y="300"/>
              </a:cxn>
              <a:cxn ang="0">
                <a:pos x="8" y="265"/>
              </a:cxn>
              <a:cxn ang="0">
                <a:pos x="37" y="230"/>
              </a:cxn>
              <a:cxn ang="0">
                <a:pos x="53" y="193"/>
              </a:cxn>
              <a:cxn ang="0">
                <a:pos x="96" y="161"/>
              </a:cxn>
              <a:cxn ang="0">
                <a:pos x="156" y="48"/>
              </a:cxn>
              <a:cxn ang="0">
                <a:pos x="150" y="9"/>
              </a:cxn>
              <a:cxn ang="0">
                <a:pos x="158" y="0"/>
              </a:cxn>
              <a:cxn ang="0">
                <a:pos x="199" y="1"/>
              </a:cxn>
              <a:cxn ang="0">
                <a:pos x="272" y="22"/>
              </a:cxn>
              <a:cxn ang="0">
                <a:pos x="249" y="68"/>
              </a:cxn>
              <a:cxn ang="0">
                <a:pos x="245" y="113"/>
              </a:cxn>
              <a:cxn ang="0">
                <a:pos x="206" y="136"/>
              </a:cxn>
              <a:cxn ang="0">
                <a:pos x="210" y="158"/>
              </a:cxn>
              <a:cxn ang="0">
                <a:pos x="170" y="175"/>
              </a:cxn>
              <a:cxn ang="0">
                <a:pos x="171" y="214"/>
              </a:cxn>
              <a:cxn ang="0">
                <a:pos x="52" y="290"/>
              </a:cxn>
              <a:cxn ang="0">
                <a:pos x="158" y="207"/>
              </a:cxn>
              <a:cxn ang="0">
                <a:pos x="160" y="167"/>
              </a:cxn>
              <a:cxn ang="0">
                <a:pos x="200" y="150"/>
              </a:cxn>
              <a:cxn ang="0">
                <a:pos x="194" y="129"/>
              </a:cxn>
              <a:cxn ang="0">
                <a:pos x="234" y="105"/>
              </a:cxn>
              <a:cxn ang="0">
                <a:pos x="234" y="63"/>
              </a:cxn>
              <a:cxn ang="0">
                <a:pos x="258" y="21"/>
              </a:cxn>
              <a:cxn ang="0">
                <a:pos x="195" y="16"/>
              </a:cxn>
              <a:cxn ang="0">
                <a:pos x="158" y="16"/>
              </a:cxn>
              <a:cxn ang="0">
                <a:pos x="171" y="51"/>
              </a:cxn>
              <a:cxn ang="0">
                <a:pos x="107" y="171"/>
              </a:cxn>
              <a:cxn ang="0">
                <a:pos x="65" y="203"/>
              </a:cxn>
              <a:cxn ang="0">
                <a:pos x="51" y="239"/>
              </a:cxn>
              <a:cxn ang="0">
                <a:pos x="22" y="272"/>
              </a:cxn>
              <a:cxn ang="0">
                <a:pos x="16" y="302"/>
              </a:cxn>
              <a:cxn ang="0">
                <a:pos x="16" y="305"/>
              </a:cxn>
              <a:cxn ang="0">
                <a:pos x="22" y="307"/>
              </a:cxn>
              <a:cxn ang="0">
                <a:pos x="43" y="278"/>
              </a:cxn>
            </a:cxnLst>
            <a:rect l="0" t="0" r="r" b="b"/>
            <a:pathLst>
              <a:path w="273" h="321">
                <a:moveTo>
                  <a:pt x="54" y="289"/>
                </a:moveTo>
                <a:lnTo>
                  <a:pt x="21" y="318"/>
                </a:lnTo>
                <a:cubicBezTo>
                  <a:pt x="18" y="321"/>
                  <a:pt x="13" y="321"/>
                  <a:pt x="10" y="318"/>
                </a:cubicBezTo>
                <a:lnTo>
                  <a:pt x="3" y="311"/>
                </a:lnTo>
                <a:cubicBezTo>
                  <a:pt x="1" y="309"/>
                  <a:pt x="0" y="307"/>
                  <a:pt x="0" y="305"/>
                </a:cubicBezTo>
                <a:lnTo>
                  <a:pt x="0" y="300"/>
                </a:lnTo>
                <a:cubicBezTo>
                  <a:pt x="0" y="300"/>
                  <a:pt x="1" y="299"/>
                  <a:pt x="1" y="299"/>
                </a:cubicBezTo>
                <a:lnTo>
                  <a:pt x="8" y="265"/>
                </a:lnTo>
                <a:cubicBezTo>
                  <a:pt x="8" y="264"/>
                  <a:pt x="9" y="262"/>
                  <a:pt x="10" y="261"/>
                </a:cubicBezTo>
                <a:lnTo>
                  <a:pt x="37" y="230"/>
                </a:lnTo>
                <a:lnTo>
                  <a:pt x="36" y="232"/>
                </a:lnTo>
                <a:lnTo>
                  <a:pt x="53" y="193"/>
                </a:lnTo>
                <a:cubicBezTo>
                  <a:pt x="54" y="192"/>
                  <a:pt x="55" y="191"/>
                  <a:pt x="56" y="190"/>
                </a:cubicBezTo>
                <a:lnTo>
                  <a:pt x="96" y="161"/>
                </a:lnTo>
                <a:lnTo>
                  <a:pt x="93" y="164"/>
                </a:lnTo>
                <a:lnTo>
                  <a:pt x="156" y="48"/>
                </a:lnTo>
                <a:lnTo>
                  <a:pt x="155" y="53"/>
                </a:lnTo>
                <a:lnTo>
                  <a:pt x="150" y="9"/>
                </a:lnTo>
                <a:cubicBezTo>
                  <a:pt x="149" y="7"/>
                  <a:pt x="150" y="5"/>
                  <a:pt x="152" y="3"/>
                </a:cubicBezTo>
                <a:cubicBezTo>
                  <a:pt x="153" y="1"/>
                  <a:pt x="155" y="0"/>
                  <a:pt x="158" y="0"/>
                </a:cubicBezTo>
                <a:lnTo>
                  <a:pt x="197" y="0"/>
                </a:lnTo>
                <a:cubicBezTo>
                  <a:pt x="198" y="0"/>
                  <a:pt x="199" y="1"/>
                  <a:pt x="199" y="1"/>
                </a:cubicBezTo>
                <a:lnTo>
                  <a:pt x="266" y="18"/>
                </a:lnTo>
                <a:cubicBezTo>
                  <a:pt x="269" y="18"/>
                  <a:pt x="271" y="20"/>
                  <a:pt x="272" y="22"/>
                </a:cubicBezTo>
                <a:cubicBezTo>
                  <a:pt x="273" y="25"/>
                  <a:pt x="273" y="27"/>
                  <a:pt x="271" y="29"/>
                </a:cubicBezTo>
                <a:lnTo>
                  <a:pt x="249" y="68"/>
                </a:lnTo>
                <a:lnTo>
                  <a:pt x="250" y="65"/>
                </a:lnTo>
                <a:lnTo>
                  <a:pt x="245" y="113"/>
                </a:lnTo>
                <a:cubicBezTo>
                  <a:pt x="245" y="116"/>
                  <a:pt x="243" y="118"/>
                  <a:pt x="241" y="119"/>
                </a:cubicBezTo>
                <a:lnTo>
                  <a:pt x="206" y="136"/>
                </a:lnTo>
                <a:lnTo>
                  <a:pt x="210" y="129"/>
                </a:lnTo>
                <a:lnTo>
                  <a:pt x="210" y="158"/>
                </a:lnTo>
                <a:cubicBezTo>
                  <a:pt x="210" y="162"/>
                  <a:pt x="208" y="165"/>
                  <a:pt x="204" y="166"/>
                </a:cubicBezTo>
                <a:lnTo>
                  <a:pt x="170" y="175"/>
                </a:lnTo>
                <a:lnTo>
                  <a:pt x="175" y="169"/>
                </a:lnTo>
                <a:lnTo>
                  <a:pt x="171" y="214"/>
                </a:lnTo>
                <a:cubicBezTo>
                  <a:pt x="170" y="217"/>
                  <a:pt x="169" y="219"/>
                  <a:pt x="167" y="220"/>
                </a:cubicBezTo>
                <a:lnTo>
                  <a:pt x="52" y="290"/>
                </a:lnTo>
                <a:lnTo>
                  <a:pt x="44" y="277"/>
                </a:lnTo>
                <a:lnTo>
                  <a:pt x="158" y="207"/>
                </a:lnTo>
                <a:lnTo>
                  <a:pt x="155" y="213"/>
                </a:lnTo>
                <a:lnTo>
                  <a:pt x="160" y="167"/>
                </a:lnTo>
                <a:cubicBezTo>
                  <a:pt x="160" y="164"/>
                  <a:pt x="162" y="161"/>
                  <a:pt x="165" y="160"/>
                </a:cubicBezTo>
                <a:lnTo>
                  <a:pt x="200" y="150"/>
                </a:lnTo>
                <a:lnTo>
                  <a:pt x="194" y="158"/>
                </a:lnTo>
                <a:lnTo>
                  <a:pt x="194" y="129"/>
                </a:lnTo>
                <a:cubicBezTo>
                  <a:pt x="194" y="126"/>
                  <a:pt x="196" y="123"/>
                  <a:pt x="199" y="122"/>
                </a:cubicBezTo>
                <a:lnTo>
                  <a:pt x="234" y="105"/>
                </a:lnTo>
                <a:lnTo>
                  <a:pt x="229" y="111"/>
                </a:lnTo>
                <a:lnTo>
                  <a:pt x="234" y="63"/>
                </a:lnTo>
                <a:cubicBezTo>
                  <a:pt x="234" y="62"/>
                  <a:pt x="235" y="61"/>
                  <a:pt x="235" y="60"/>
                </a:cubicBezTo>
                <a:lnTo>
                  <a:pt x="258" y="21"/>
                </a:lnTo>
                <a:lnTo>
                  <a:pt x="263" y="33"/>
                </a:lnTo>
                <a:lnTo>
                  <a:pt x="195" y="16"/>
                </a:lnTo>
                <a:lnTo>
                  <a:pt x="197" y="16"/>
                </a:lnTo>
                <a:lnTo>
                  <a:pt x="158" y="16"/>
                </a:lnTo>
                <a:lnTo>
                  <a:pt x="166" y="8"/>
                </a:lnTo>
                <a:lnTo>
                  <a:pt x="171" y="51"/>
                </a:lnTo>
                <a:cubicBezTo>
                  <a:pt x="171" y="53"/>
                  <a:pt x="170" y="54"/>
                  <a:pt x="170" y="56"/>
                </a:cubicBezTo>
                <a:lnTo>
                  <a:pt x="107" y="171"/>
                </a:lnTo>
                <a:cubicBezTo>
                  <a:pt x="107" y="173"/>
                  <a:pt x="106" y="173"/>
                  <a:pt x="105" y="174"/>
                </a:cubicBezTo>
                <a:lnTo>
                  <a:pt x="65" y="203"/>
                </a:lnTo>
                <a:lnTo>
                  <a:pt x="68" y="200"/>
                </a:lnTo>
                <a:lnTo>
                  <a:pt x="51" y="239"/>
                </a:lnTo>
                <a:cubicBezTo>
                  <a:pt x="50" y="239"/>
                  <a:pt x="50" y="240"/>
                  <a:pt x="49" y="241"/>
                </a:cubicBezTo>
                <a:lnTo>
                  <a:pt x="22" y="272"/>
                </a:lnTo>
                <a:lnTo>
                  <a:pt x="24" y="268"/>
                </a:lnTo>
                <a:lnTo>
                  <a:pt x="16" y="302"/>
                </a:lnTo>
                <a:lnTo>
                  <a:pt x="16" y="300"/>
                </a:lnTo>
                <a:lnTo>
                  <a:pt x="16" y="305"/>
                </a:lnTo>
                <a:lnTo>
                  <a:pt x="14" y="299"/>
                </a:lnTo>
                <a:lnTo>
                  <a:pt x="22" y="307"/>
                </a:lnTo>
                <a:lnTo>
                  <a:pt x="11" y="307"/>
                </a:lnTo>
                <a:lnTo>
                  <a:pt x="43" y="278"/>
                </a:lnTo>
                <a:lnTo>
                  <a:pt x="54" y="289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7" name="Freeform 81">
            <a:extLst>
              <a:ext uri="{FF2B5EF4-FFF2-40B4-BE49-F238E27FC236}">
                <a16:creationId xmlns:a16="http://schemas.microsoft.com/office/drawing/2014/main" id="{B7A0CA85-69E2-D8B1-D0C7-12CA497D4C34}"/>
              </a:ext>
            </a:extLst>
          </xdr:cNvPr>
          <xdr:cNvSpPr>
            <a:spLocks/>
          </xdr:cNvSpPr>
        </xdr:nvSpPr>
        <xdr:spPr bwMode="auto">
          <a:xfrm>
            <a:off x="4550939" y="1924050"/>
            <a:ext cx="101468" cy="122238"/>
          </a:xfrm>
          <a:custGeom>
            <a:avLst/>
            <a:gdLst/>
            <a:ahLst/>
            <a:cxnLst>
              <a:cxn ang="0">
                <a:pos x="8" y="52"/>
              </a:cxn>
              <a:cxn ang="0">
                <a:pos x="23" y="39"/>
              </a:cxn>
              <a:cxn ang="0">
                <a:pos x="32" y="10"/>
              </a:cxn>
              <a:cxn ang="0">
                <a:pos x="59" y="0"/>
              </a:cxn>
              <a:cxn ang="0">
                <a:pos x="56" y="30"/>
              </a:cxn>
              <a:cxn ang="0">
                <a:pos x="35" y="62"/>
              </a:cxn>
              <a:cxn ang="0">
                <a:pos x="5" y="77"/>
              </a:cxn>
              <a:cxn ang="0">
                <a:pos x="0" y="72"/>
              </a:cxn>
              <a:cxn ang="0">
                <a:pos x="8" y="52"/>
              </a:cxn>
            </a:cxnLst>
            <a:rect l="0" t="0" r="r" b="b"/>
            <a:pathLst>
              <a:path w="59" h="77">
                <a:moveTo>
                  <a:pt x="8" y="52"/>
                </a:moveTo>
                <a:lnTo>
                  <a:pt x="23" y="39"/>
                </a:lnTo>
                <a:lnTo>
                  <a:pt x="32" y="10"/>
                </a:lnTo>
                <a:lnTo>
                  <a:pt x="59" y="0"/>
                </a:lnTo>
                <a:lnTo>
                  <a:pt x="56" y="30"/>
                </a:lnTo>
                <a:lnTo>
                  <a:pt x="35" y="62"/>
                </a:lnTo>
                <a:lnTo>
                  <a:pt x="5" y="77"/>
                </a:lnTo>
                <a:lnTo>
                  <a:pt x="0" y="72"/>
                </a:lnTo>
                <a:lnTo>
                  <a:pt x="8" y="52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8" name="Freeform 82">
            <a:extLst>
              <a:ext uri="{FF2B5EF4-FFF2-40B4-BE49-F238E27FC236}">
                <a16:creationId xmlns:a16="http://schemas.microsoft.com/office/drawing/2014/main" id="{AB1BFAD0-AC3C-7EEC-AF88-7797CD79E5C4}"/>
              </a:ext>
            </a:extLst>
          </xdr:cNvPr>
          <xdr:cNvSpPr>
            <a:spLocks/>
          </xdr:cNvSpPr>
        </xdr:nvSpPr>
        <xdr:spPr bwMode="auto">
          <a:xfrm>
            <a:off x="4545779" y="1919288"/>
            <a:ext cx="111786" cy="131763"/>
          </a:xfrm>
          <a:custGeom>
            <a:avLst/>
            <a:gdLst/>
            <a:ahLst/>
            <a:cxnLst>
              <a:cxn ang="0">
                <a:pos x="25" y="142"/>
              </a:cxn>
              <a:cxn ang="0">
                <a:pos x="67" y="108"/>
              </a:cxn>
              <a:cxn ang="0">
                <a:pos x="65" y="112"/>
              </a:cxn>
              <a:cxn ang="0">
                <a:pos x="90" y="33"/>
              </a:cxn>
              <a:cxn ang="0">
                <a:pos x="95" y="27"/>
              </a:cxn>
              <a:cxn ang="0">
                <a:pos x="166" y="1"/>
              </a:cxn>
              <a:cxn ang="0">
                <a:pos x="173" y="2"/>
              </a:cxn>
              <a:cxn ang="0">
                <a:pos x="176" y="9"/>
              </a:cxn>
              <a:cxn ang="0">
                <a:pos x="169" y="89"/>
              </a:cxn>
              <a:cxn ang="0">
                <a:pos x="168" y="92"/>
              </a:cxn>
              <a:cxn ang="0">
                <a:pos x="111" y="179"/>
              </a:cxn>
              <a:cxn ang="0">
                <a:pos x="108" y="182"/>
              </a:cxn>
              <a:cxn ang="0">
                <a:pos x="26" y="224"/>
              </a:cxn>
              <a:cxn ang="0">
                <a:pos x="17" y="222"/>
              </a:cxn>
              <a:cxn ang="0">
                <a:pos x="3" y="207"/>
              </a:cxn>
              <a:cxn ang="0">
                <a:pos x="1" y="198"/>
              </a:cxn>
              <a:cxn ang="0">
                <a:pos x="22" y="145"/>
              </a:cxn>
              <a:cxn ang="0">
                <a:pos x="37" y="151"/>
              </a:cxn>
              <a:cxn ang="0">
                <a:pos x="16" y="204"/>
              </a:cxn>
              <a:cxn ang="0">
                <a:pos x="14" y="196"/>
              </a:cxn>
              <a:cxn ang="0">
                <a:pos x="29" y="211"/>
              </a:cxn>
              <a:cxn ang="0">
                <a:pos x="19" y="209"/>
              </a:cxn>
              <a:cxn ang="0">
                <a:pos x="101" y="168"/>
              </a:cxn>
              <a:cxn ang="0">
                <a:pos x="98" y="170"/>
              </a:cxn>
              <a:cxn ang="0">
                <a:pos x="155" y="84"/>
              </a:cxn>
              <a:cxn ang="0">
                <a:pos x="153" y="87"/>
              </a:cxn>
              <a:cxn ang="0">
                <a:pos x="160" y="8"/>
              </a:cxn>
              <a:cxn ang="0">
                <a:pos x="171" y="16"/>
              </a:cxn>
              <a:cxn ang="0">
                <a:pos x="100" y="42"/>
              </a:cxn>
              <a:cxn ang="0">
                <a:pos x="105" y="37"/>
              </a:cxn>
              <a:cxn ang="0">
                <a:pos x="80" y="117"/>
              </a:cxn>
              <a:cxn ang="0">
                <a:pos x="77" y="121"/>
              </a:cxn>
              <a:cxn ang="0">
                <a:pos x="35" y="155"/>
              </a:cxn>
              <a:cxn ang="0">
                <a:pos x="25" y="142"/>
              </a:cxn>
            </a:cxnLst>
            <a:rect l="0" t="0" r="r" b="b"/>
            <a:pathLst>
              <a:path w="177" h="225">
                <a:moveTo>
                  <a:pt x="25" y="142"/>
                </a:moveTo>
                <a:lnTo>
                  <a:pt x="67" y="108"/>
                </a:lnTo>
                <a:lnTo>
                  <a:pt x="65" y="112"/>
                </a:lnTo>
                <a:lnTo>
                  <a:pt x="90" y="33"/>
                </a:lnTo>
                <a:cubicBezTo>
                  <a:pt x="90" y="30"/>
                  <a:pt x="92" y="28"/>
                  <a:pt x="95" y="27"/>
                </a:cubicBezTo>
                <a:lnTo>
                  <a:pt x="166" y="1"/>
                </a:lnTo>
                <a:cubicBezTo>
                  <a:pt x="168" y="0"/>
                  <a:pt x="171" y="0"/>
                  <a:pt x="173" y="2"/>
                </a:cubicBezTo>
                <a:cubicBezTo>
                  <a:pt x="176" y="4"/>
                  <a:pt x="177" y="6"/>
                  <a:pt x="176" y="9"/>
                </a:cubicBezTo>
                <a:lnTo>
                  <a:pt x="169" y="89"/>
                </a:lnTo>
                <a:cubicBezTo>
                  <a:pt x="169" y="90"/>
                  <a:pt x="169" y="91"/>
                  <a:pt x="168" y="92"/>
                </a:cubicBezTo>
                <a:lnTo>
                  <a:pt x="111" y="179"/>
                </a:lnTo>
                <a:cubicBezTo>
                  <a:pt x="110" y="180"/>
                  <a:pt x="109" y="181"/>
                  <a:pt x="108" y="182"/>
                </a:cubicBezTo>
                <a:lnTo>
                  <a:pt x="26" y="224"/>
                </a:lnTo>
                <a:cubicBezTo>
                  <a:pt x="23" y="225"/>
                  <a:pt x="19" y="225"/>
                  <a:pt x="17" y="222"/>
                </a:cubicBezTo>
                <a:lnTo>
                  <a:pt x="3" y="207"/>
                </a:lnTo>
                <a:cubicBezTo>
                  <a:pt x="0" y="205"/>
                  <a:pt x="0" y="201"/>
                  <a:pt x="1" y="198"/>
                </a:cubicBezTo>
                <a:lnTo>
                  <a:pt x="22" y="145"/>
                </a:lnTo>
                <a:lnTo>
                  <a:pt x="37" y="151"/>
                </a:lnTo>
                <a:lnTo>
                  <a:pt x="16" y="204"/>
                </a:lnTo>
                <a:lnTo>
                  <a:pt x="14" y="196"/>
                </a:lnTo>
                <a:lnTo>
                  <a:pt x="29" y="211"/>
                </a:lnTo>
                <a:lnTo>
                  <a:pt x="19" y="209"/>
                </a:lnTo>
                <a:lnTo>
                  <a:pt x="101" y="168"/>
                </a:lnTo>
                <a:lnTo>
                  <a:pt x="98" y="170"/>
                </a:lnTo>
                <a:lnTo>
                  <a:pt x="155" y="84"/>
                </a:lnTo>
                <a:lnTo>
                  <a:pt x="153" y="87"/>
                </a:lnTo>
                <a:lnTo>
                  <a:pt x="160" y="8"/>
                </a:lnTo>
                <a:lnTo>
                  <a:pt x="171" y="16"/>
                </a:lnTo>
                <a:lnTo>
                  <a:pt x="100" y="42"/>
                </a:lnTo>
                <a:lnTo>
                  <a:pt x="105" y="37"/>
                </a:lnTo>
                <a:lnTo>
                  <a:pt x="80" y="117"/>
                </a:lnTo>
                <a:cubicBezTo>
                  <a:pt x="80" y="118"/>
                  <a:pt x="79" y="120"/>
                  <a:pt x="77" y="121"/>
                </a:cubicBezTo>
                <a:lnTo>
                  <a:pt x="35" y="155"/>
                </a:lnTo>
                <a:lnTo>
                  <a:pt x="25" y="142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59" name="Freeform 83">
            <a:extLst>
              <a:ext uri="{FF2B5EF4-FFF2-40B4-BE49-F238E27FC236}">
                <a16:creationId xmlns:a16="http://schemas.microsoft.com/office/drawing/2014/main" id="{28698BD5-DDE5-3653-695C-9596B7E17F65}"/>
              </a:ext>
            </a:extLst>
          </xdr:cNvPr>
          <xdr:cNvSpPr>
            <a:spLocks/>
          </xdr:cNvSpPr>
        </xdr:nvSpPr>
        <xdr:spPr bwMode="auto">
          <a:xfrm>
            <a:off x="5221657" y="4027488"/>
            <a:ext cx="405871" cy="252413"/>
          </a:xfrm>
          <a:custGeom>
            <a:avLst/>
            <a:gdLst/>
            <a:ahLst/>
            <a:cxnLst>
              <a:cxn ang="0">
                <a:pos x="8" y="98"/>
              </a:cxn>
              <a:cxn ang="0">
                <a:pos x="18" y="111"/>
              </a:cxn>
              <a:cxn ang="0">
                <a:pos x="40" y="111"/>
              </a:cxn>
              <a:cxn ang="0">
                <a:pos x="42" y="114"/>
              </a:cxn>
              <a:cxn ang="0">
                <a:pos x="29" y="128"/>
              </a:cxn>
              <a:cxn ang="0">
                <a:pos x="4" y="134"/>
              </a:cxn>
              <a:cxn ang="0">
                <a:pos x="0" y="148"/>
              </a:cxn>
              <a:cxn ang="0">
                <a:pos x="1" y="159"/>
              </a:cxn>
              <a:cxn ang="0">
                <a:pos x="10" y="159"/>
              </a:cxn>
              <a:cxn ang="0">
                <a:pos x="13" y="156"/>
              </a:cxn>
              <a:cxn ang="0">
                <a:pos x="7" y="146"/>
              </a:cxn>
              <a:cxn ang="0">
                <a:pos x="9" y="142"/>
              </a:cxn>
              <a:cxn ang="0">
                <a:pos x="24" y="135"/>
              </a:cxn>
              <a:cxn ang="0">
                <a:pos x="36" y="142"/>
              </a:cxn>
              <a:cxn ang="0">
                <a:pos x="56" y="135"/>
              </a:cxn>
              <a:cxn ang="0">
                <a:pos x="75" y="143"/>
              </a:cxn>
              <a:cxn ang="0">
                <a:pos x="87" y="139"/>
              </a:cxn>
              <a:cxn ang="0">
                <a:pos x="88" y="130"/>
              </a:cxn>
              <a:cxn ang="0">
                <a:pos x="95" y="128"/>
              </a:cxn>
              <a:cxn ang="0">
                <a:pos x="104" y="141"/>
              </a:cxn>
              <a:cxn ang="0">
                <a:pos x="116" y="142"/>
              </a:cxn>
              <a:cxn ang="0">
                <a:pos x="165" y="137"/>
              </a:cxn>
              <a:cxn ang="0">
                <a:pos x="171" y="115"/>
              </a:cxn>
              <a:cxn ang="0">
                <a:pos x="226" y="88"/>
              </a:cxn>
              <a:cxn ang="0">
                <a:pos x="226" y="62"/>
              </a:cxn>
              <a:cxn ang="0">
                <a:pos x="236" y="34"/>
              </a:cxn>
              <a:cxn ang="0">
                <a:pos x="236" y="34"/>
              </a:cxn>
              <a:cxn ang="0">
                <a:pos x="191" y="21"/>
              </a:cxn>
              <a:cxn ang="0">
                <a:pos x="187" y="4"/>
              </a:cxn>
              <a:cxn ang="0">
                <a:pos x="183" y="0"/>
              </a:cxn>
              <a:cxn ang="0">
                <a:pos x="168" y="12"/>
              </a:cxn>
              <a:cxn ang="0">
                <a:pos x="151" y="60"/>
              </a:cxn>
              <a:cxn ang="0">
                <a:pos x="100" y="80"/>
              </a:cxn>
              <a:cxn ang="0">
                <a:pos x="57" y="77"/>
              </a:cxn>
              <a:cxn ang="0">
                <a:pos x="8" y="98"/>
              </a:cxn>
            </a:cxnLst>
            <a:rect l="0" t="0" r="r" b="b"/>
            <a:pathLst>
              <a:path w="236" h="159">
                <a:moveTo>
                  <a:pt x="8" y="98"/>
                </a:moveTo>
                <a:lnTo>
                  <a:pt x="18" y="111"/>
                </a:lnTo>
                <a:lnTo>
                  <a:pt x="40" y="111"/>
                </a:lnTo>
                <a:lnTo>
                  <a:pt x="42" y="114"/>
                </a:lnTo>
                <a:lnTo>
                  <a:pt x="29" y="128"/>
                </a:lnTo>
                <a:lnTo>
                  <a:pt x="4" y="134"/>
                </a:lnTo>
                <a:lnTo>
                  <a:pt x="0" y="148"/>
                </a:lnTo>
                <a:lnTo>
                  <a:pt x="1" y="159"/>
                </a:lnTo>
                <a:lnTo>
                  <a:pt x="10" y="159"/>
                </a:lnTo>
                <a:lnTo>
                  <a:pt x="13" y="156"/>
                </a:lnTo>
                <a:lnTo>
                  <a:pt x="7" y="146"/>
                </a:lnTo>
                <a:lnTo>
                  <a:pt x="9" y="142"/>
                </a:lnTo>
                <a:lnTo>
                  <a:pt x="24" y="135"/>
                </a:lnTo>
                <a:lnTo>
                  <a:pt x="36" y="142"/>
                </a:lnTo>
                <a:lnTo>
                  <a:pt x="56" y="135"/>
                </a:lnTo>
                <a:lnTo>
                  <a:pt x="75" y="143"/>
                </a:lnTo>
                <a:lnTo>
                  <a:pt x="87" y="139"/>
                </a:lnTo>
                <a:lnTo>
                  <a:pt x="88" y="130"/>
                </a:lnTo>
                <a:lnTo>
                  <a:pt x="95" y="128"/>
                </a:lnTo>
                <a:lnTo>
                  <a:pt x="104" y="141"/>
                </a:lnTo>
                <a:lnTo>
                  <a:pt x="116" y="142"/>
                </a:lnTo>
                <a:lnTo>
                  <a:pt x="165" y="137"/>
                </a:lnTo>
                <a:lnTo>
                  <a:pt x="171" y="115"/>
                </a:lnTo>
                <a:lnTo>
                  <a:pt x="226" y="88"/>
                </a:lnTo>
                <a:lnTo>
                  <a:pt x="226" y="62"/>
                </a:lnTo>
                <a:lnTo>
                  <a:pt x="236" y="34"/>
                </a:lnTo>
                <a:lnTo>
                  <a:pt x="236" y="34"/>
                </a:lnTo>
                <a:lnTo>
                  <a:pt x="191" y="21"/>
                </a:lnTo>
                <a:lnTo>
                  <a:pt x="187" y="4"/>
                </a:lnTo>
                <a:lnTo>
                  <a:pt x="183" y="0"/>
                </a:lnTo>
                <a:lnTo>
                  <a:pt x="168" y="12"/>
                </a:lnTo>
                <a:lnTo>
                  <a:pt x="151" y="60"/>
                </a:lnTo>
                <a:lnTo>
                  <a:pt x="100" y="80"/>
                </a:lnTo>
                <a:lnTo>
                  <a:pt x="57" y="77"/>
                </a:lnTo>
                <a:lnTo>
                  <a:pt x="8" y="98"/>
                </a:lnTo>
                <a:close/>
              </a:path>
            </a:pathLst>
          </a:custGeom>
          <a:solidFill>
            <a:schemeClr val="tx2">
              <a:lumMod val="25000"/>
              <a:lumOff val="7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60" name="Freeform 84">
            <a:extLst>
              <a:ext uri="{FF2B5EF4-FFF2-40B4-BE49-F238E27FC236}">
                <a16:creationId xmlns:a16="http://schemas.microsoft.com/office/drawing/2014/main" id="{CABDA4F0-576D-01C4-3E09-B9D6633D451D}"/>
              </a:ext>
            </a:extLst>
          </xdr:cNvPr>
          <xdr:cNvSpPr>
            <a:spLocks/>
          </xdr:cNvSpPr>
        </xdr:nvSpPr>
        <xdr:spPr bwMode="auto">
          <a:xfrm>
            <a:off x="5216498" y="4022725"/>
            <a:ext cx="417909" cy="261938"/>
          </a:xfrm>
          <a:custGeom>
            <a:avLst/>
            <a:gdLst/>
            <a:ahLst/>
            <a:cxnLst>
              <a:cxn ang="0">
                <a:pos x="58" y="301"/>
              </a:cxn>
              <a:cxn ang="0">
                <a:pos x="130" y="312"/>
              </a:cxn>
              <a:cxn ang="0">
                <a:pos x="89" y="361"/>
              </a:cxn>
              <a:cxn ang="0">
                <a:pos x="16" y="411"/>
              </a:cxn>
              <a:cxn ang="0">
                <a:pos x="12" y="432"/>
              </a:cxn>
              <a:cxn ang="0">
                <a:pos x="38" y="425"/>
              </a:cxn>
              <a:cxn ang="0">
                <a:pos x="20" y="400"/>
              </a:cxn>
              <a:cxn ang="0">
                <a:pos x="70" y="367"/>
              </a:cxn>
              <a:cxn ang="0">
                <a:pos x="102" y="386"/>
              </a:cxn>
              <a:cxn ang="0">
                <a:pos x="214" y="389"/>
              </a:cxn>
              <a:cxn ang="0">
                <a:pos x="236" y="385"/>
              </a:cxn>
              <a:cxn ang="0">
                <a:pos x="262" y="346"/>
              </a:cxn>
              <a:cxn ang="0">
                <a:pos x="291" y="382"/>
              </a:cxn>
              <a:cxn ang="0">
                <a:pos x="455" y="370"/>
              </a:cxn>
              <a:cxn ang="0">
                <a:pos x="468" y="313"/>
              </a:cxn>
              <a:cxn ang="0">
                <a:pos x="611" y="176"/>
              </a:cxn>
              <a:cxn ang="0">
                <a:pos x="648" y="108"/>
              </a:cxn>
              <a:cxn ang="0">
                <a:pos x="524" y="74"/>
              </a:cxn>
              <a:cxn ang="0">
                <a:pos x="510" y="25"/>
              </a:cxn>
              <a:cxn ang="0">
                <a:pos x="469" y="48"/>
              </a:cxn>
              <a:cxn ang="0">
                <a:pos x="420" y="178"/>
              </a:cxn>
              <a:cxn ang="0">
                <a:pos x="164" y="225"/>
              </a:cxn>
              <a:cxn ang="0">
                <a:pos x="26" y="268"/>
              </a:cxn>
              <a:cxn ang="0">
                <a:pos x="280" y="217"/>
              </a:cxn>
              <a:cxn ang="0">
                <a:pos x="409" y="168"/>
              </a:cxn>
              <a:cxn ang="0">
                <a:pos x="498" y="2"/>
              </a:cxn>
              <a:cxn ang="0">
                <a:pos x="523" y="17"/>
              </a:cxn>
              <a:cxn ang="0">
                <a:pos x="650" y="92"/>
              </a:cxn>
              <a:cxn ang="0">
                <a:pos x="655" y="95"/>
              </a:cxn>
              <a:cxn ang="0">
                <a:pos x="627" y="176"/>
              </a:cxn>
              <a:cxn ang="0">
                <a:pos x="475" y="327"/>
              </a:cxn>
              <a:cxn ang="0">
                <a:pos x="457" y="386"/>
              </a:cxn>
              <a:cxn ang="0">
                <a:pos x="290" y="398"/>
              </a:cxn>
              <a:cxn ang="0">
                <a:pos x="267" y="361"/>
              </a:cxn>
              <a:cxn ang="0">
                <a:pos x="252" y="386"/>
              </a:cxn>
              <a:cxn ang="0">
                <a:pos x="208" y="403"/>
              </a:cxn>
              <a:cxn ang="0">
                <a:pos x="107" y="401"/>
              </a:cxn>
              <a:cxn ang="0">
                <a:pos x="77" y="382"/>
              </a:cxn>
              <a:cxn ang="0">
                <a:pos x="34" y="408"/>
              </a:cxn>
              <a:cxn ang="0">
                <a:pos x="51" y="434"/>
              </a:cxn>
              <a:cxn ang="0">
                <a:pos x="12" y="448"/>
              </a:cxn>
              <a:cxn ang="0">
                <a:pos x="1" y="406"/>
              </a:cxn>
              <a:cxn ang="0">
                <a:pos x="85" y="346"/>
              </a:cxn>
              <a:cxn ang="0">
                <a:pos x="117" y="322"/>
              </a:cxn>
              <a:cxn ang="0">
                <a:pos x="58" y="317"/>
              </a:cxn>
              <a:cxn ang="0">
                <a:pos x="36" y="270"/>
              </a:cxn>
            </a:cxnLst>
            <a:rect l="0" t="0" r="r" b="b"/>
            <a:pathLst>
              <a:path w="657" h="448">
                <a:moveTo>
                  <a:pt x="36" y="270"/>
                </a:moveTo>
                <a:lnTo>
                  <a:pt x="64" y="304"/>
                </a:lnTo>
                <a:lnTo>
                  <a:pt x="58" y="301"/>
                </a:lnTo>
                <a:lnTo>
                  <a:pt x="117" y="301"/>
                </a:lnTo>
                <a:cubicBezTo>
                  <a:pt x="120" y="301"/>
                  <a:pt x="122" y="302"/>
                  <a:pt x="124" y="304"/>
                </a:cubicBezTo>
                <a:lnTo>
                  <a:pt x="130" y="312"/>
                </a:lnTo>
                <a:cubicBezTo>
                  <a:pt x="132" y="315"/>
                  <a:pt x="132" y="320"/>
                  <a:pt x="129" y="322"/>
                </a:cubicBezTo>
                <a:lnTo>
                  <a:pt x="93" y="359"/>
                </a:lnTo>
                <a:cubicBezTo>
                  <a:pt x="92" y="360"/>
                  <a:pt x="90" y="361"/>
                  <a:pt x="89" y="361"/>
                </a:cubicBezTo>
                <a:lnTo>
                  <a:pt x="21" y="379"/>
                </a:lnTo>
                <a:lnTo>
                  <a:pt x="27" y="374"/>
                </a:lnTo>
                <a:lnTo>
                  <a:pt x="16" y="411"/>
                </a:lnTo>
                <a:lnTo>
                  <a:pt x="16" y="408"/>
                </a:lnTo>
                <a:lnTo>
                  <a:pt x="19" y="440"/>
                </a:lnTo>
                <a:lnTo>
                  <a:pt x="12" y="432"/>
                </a:lnTo>
                <a:lnTo>
                  <a:pt x="37" y="432"/>
                </a:lnTo>
                <a:lnTo>
                  <a:pt x="31" y="436"/>
                </a:lnTo>
                <a:lnTo>
                  <a:pt x="38" y="425"/>
                </a:lnTo>
                <a:lnTo>
                  <a:pt x="38" y="434"/>
                </a:lnTo>
                <a:lnTo>
                  <a:pt x="20" y="408"/>
                </a:lnTo>
                <a:cubicBezTo>
                  <a:pt x="19" y="406"/>
                  <a:pt x="18" y="402"/>
                  <a:pt x="20" y="400"/>
                </a:cubicBezTo>
                <a:lnTo>
                  <a:pt x="26" y="389"/>
                </a:lnTo>
                <a:cubicBezTo>
                  <a:pt x="26" y="388"/>
                  <a:pt x="28" y="387"/>
                  <a:pt x="29" y="386"/>
                </a:cubicBezTo>
                <a:lnTo>
                  <a:pt x="70" y="367"/>
                </a:lnTo>
                <a:cubicBezTo>
                  <a:pt x="73" y="366"/>
                  <a:pt x="75" y="366"/>
                  <a:pt x="78" y="368"/>
                </a:cubicBezTo>
                <a:lnTo>
                  <a:pt x="109" y="386"/>
                </a:lnTo>
                <a:lnTo>
                  <a:pt x="102" y="386"/>
                </a:lnTo>
                <a:lnTo>
                  <a:pt x="157" y="367"/>
                </a:lnTo>
                <a:cubicBezTo>
                  <a:pt x="159" y="366"/>
                  <a:pt x="161" y="366"/>
                  <a:pt x="163" y="367"/>
                </a:cubicBezTo>
                <a:lnTo>
                  <a:pt x="214" y="389"/>
                </a:lnTo>
                <a:lnTo>
                  <a:pt x="208" y="388"/>
                </a:lnTo>
                <a:lnTo>
                  <a:pt x="242" y="378"/>
                </a:lnTo>
                <a:lnTo>
                  <a:pt x="236" y="385"/>
                </a:lnTo>
                <a:lnTo>
                  <a:pt x="239" y="359"/>
                </a:lnTo>
                <a:cubicBezTo>
                  <a:pt x="239" y="356"/>
                  <a:pt x="241" y="353"/>
                  <a:pt x="244" y="352"/>
                </a:cubicBezTo>
                <a:lnTo>
                  <a:pt x="262" y="346"/>
                </a:lnTo>
                <a:cubicBezTo>
                  <a:pt x="266" y="345"/>
                  <a:pt x="269" y="346"/>
                  <a:pt x="271" y="349"/>
                </a:cubicBezTo>
                <a:lnTo>
                  <a:pt x="297" y="385"/>
                </a:lnTo>
                <a:lnTo>
                  <a:pt x="291" y="382"/>
                </a:lnTo>
                <a:lnTo>
                  <a:pt x="323" y="385"/>
                </a:lnTo>
                <a:lnTo>
                  <a:pt x="321" y="385"/>
                </a:lnTo>
                <a:lnTo>
                  <a:pt x="455" y="370"/>
                </a:lnTo>
                <a:lnTo>
                  <a:pt x="448" y="376"/>
                </a:lnTo>
                <a:lnTo>
                  <a:pt x="464" y="318"/>
                </a:lnTo>
                <a:cubicBezTo>
                  <a:pt x="465" y="316"/>
                  <a:pt x="466" y="314"/>
                  <a:pt x="468" y="313"/>
                </a:cubicBezTo>
                <a:lnTo>
                  <a:pt x="616" y="239"/>
                </a:lnTo>
                <a:lnTo>
                  <a:pt x="611" y="246"/>
                </a:lnTo>
                <a:lnTo>
                  <a:pt x="611" y="176"/>
                </a:lnTo>
                <a:cubicBezTo>
                  <a:pt x="611" y="175"/>
                  <a:pt x="612" y="174"/>
                  <a:pt x="612" y="173"/>
                </a:cubicBezTo>
                <a:lnTo>
                  <a:pt x="641" y="97"/>
                </a:lnTo>
                <a:lnTo>
                  <a:pt x="648" y="108"/>
                </a:lnTo>
                <a:lnTo>
                  <a:pt x="648" y="108"/>
                </a:lnTo>
                <a:cubicBezTo>
                  <a:pt x="647" y="108"/>
                  <a:pt x="646" y="108"/>
                  <a:pt x="646" y="108"/>
                </a:cubicBezTo>
                <a:lnTo>
                  <a:pt x="524" y="74"/>
                </a:lnTo>
                <a:cubicBezTo>
                  <a:pt x="521" y="73"/>
                  <a:pt x="518" y="71"/>
                  <a:pt x="518" y="68"/>
                </a:cubicBezTo>
                <a:lnTo>
                  <a:pt x="508" y="21"/>
                </a:lnTo>
                <a:lnTo>
                  <a:pt x="510" y="25"/>
                </a:lnTo>
                <a:lnTo>
                  <a:pt x="498" y="15"/>
                </a:lnTo>
                <a:lnTo>
                  <a:pt x="508" y="15"/>
                </a:lnTo>
                <a:lnTo>
                  <a:pt x="469" y="48"/>
                </a:lnTo>
                <a:lnTo>
                  <a:pt x="471" y="45"/>
                </a:lnTo>
                <a:lnTo>
                  <a:pt x="425" y="173"/>
                </a:lnTo>
                <a:cubicBezTo>
                  <a:pt x="424" y="175"/>
                  <a:pt x="422" y="177"/>
                  <a:pt x="420" y="178"/>
                </a:cubicBezTo>
                <a:lnTo>
                  <a:pt x="283" y="232"/>
                </a:lnTo>
                <a:cubicBezTo>
                  <a:pt x="282" y="233"/>
                  <a:pt x="280" y="233"/>
                  <a:pt x="279" y="233"/>
                </a:cubicBezTo>
                <a:lnTo>
                  <a:pt x="164" y="225"/>
                </a:lnTo>
                <a:lnTo>
                  <a:pt x="167" y="225"/>
                </a:lnTo>
                <a:lnTo>
                  <a:pt x="33" y="283"/>
                </a:lnTo>
                <a:lnTo>
                  <a:pt x="26" y="268"/>
                </a:lnTo>
                <a:lnTo>
                  <a:pt x="161" y="210"/>
                </a:lnTo>
                <a:cubicBezTo>
                  <a:pt x="162" y="209"/>
                  <a:pt x="163" y="209"/>
                  <a:pt x="165" y="209"/>
                </a:cubicBezTo>
                <a:lnTo>
                  <a:pt x="280" y="217"/>
                </a:lnTo>
                <a:lnTo>
                  <a:pt x="277" y="218"/>
                </a:lnTo>
                <a:lnTo>
                  <a:pt x="414" y="163"/>
                </a:lnTo>
                <a:lnTo>
                  <a:pt x="409" y="168"/>
                </a:lnTo>
                <a:lnTo>
                  <a:pt x="456" y="39"/>
                </a:lnTo>
                <a:cubicBezTo>
                  <a:pt x="457" y="38"/>
                  <a:pt x="457" y="37"/>
                  <a:pt x="458" y="36"/>
                </a:cubicBezTo>
                <a:lnTo>
                  <a:pt x="498" y="2"/>
                </a:lnTo>
                <a:cubicBezTo>
                  <a:pt x="501" y="0"/>
                  <a:pt x="505" y="0"/>
                  <a:pt x="508" y="2"/>
                </a:cubicBezTo>
                <a:lnTo>
                  <a:pt x="521" y="13"/>
                </a:lnTo>
                <a:cubicBezTo>
                  <a:pt x="522" y="14"/>
                  <a:pt x="523" y="16"/>
                  <a:pt x="523" y="17"/>
                </a:cubicBezTo>
                <a:lnTo>
                  <a:pt x="533" y="64"/>
                </a:lnTo>
                <a:lnTo>
                  <a:pt x="528" y="58"/>
                </a:lnTo>
                <a:lnTo>
                  <a:pt x="650" y="92"/>
                </a:lnTo>
                <a:lnTo>
                  <a:pt x="648" y="92"/>
                </a:lnTo>
                <a:lnTo>
                  <a:pt x="648" y="92"/>
                </a:lnTo>
                <a:cubicBezTo>
                  <a:pt x="651" y="92"/>
                  <a:pt x="654" y="93"/>
                  <a:pt x="655" y="95"/>
                </a:cubicBezTo>
                <a:cubicBezTo>
                  <a:pt x="657" y="98"/>
                  <a:pt x="657" y="100"/>
                  <a:pt x="656" y="103"/>
                </a:cubicBezTo>
                <a:lnTo>
                  <a:pt x="627" y="179"/>
                </a:lnTo>
                <a:lnTo>
                  <a:pt x="627" y="176"/>
                </a:lnTo>
                <a:lnTo>
                  <a:pt x="627" y="246"/>
                </a:lnTo>
                <a:cubicBezTo>
                  <a:pt x="627" y="249"/>
                  <a:pt x="626" y="252"/>
                  <a:pt x="623" y="254"/>
                </a:cubicBezTo>
                <a:lnTo>
                  <a:pt x="475" y="327"/>
                </a:lnTo>
                <a:lnTo>
                  <a:pt x="479" y="322"/>
                </a:lnTo>
                <a:lnTo>
                  <a:pt x="464" y="380"/>
                </a:lnTo>
                <a:cubicBezTo>
                  <a:pt x="463" y="383"/>
                  <a:pt x="460" y="385"/>
                  <a:pt x="457" y="386"/>
                </a:cubicBezTo>
                <a:lnTo>
                  <a:pt x="323" y="401"/>
                </a:lnTo>
                <a:cubicBezTo>
                  <a:pt x="322" y="401"/>
                  <a:pt x="322" y="401"/>
                  <a:pt x="321" y="401"/>
                </a:cubicBezTo>
                <a:lnTo>
                  <a:pt x="290" y="398"/>
                </a:lnTo>
                <a:cubicBezTo>
                  <a:pt x="287" y="397"/>
                  <a:pt x="285" y="396"/>
                  <a:pt x="284" y="394"/>
                </a:cubicBezTo>
                <a:lnTo>
                  <a:pt x="258" y="358"/>
                </a:lnTo>
                <a:lnTo>
                  <a:pt x="267" y="361"/>
                </a:lnTo>
                <a:lnTo>
                  <a:pt x="249" y="367"/>
                </a:lnTo>
                <a:lnTo>
                  <a:pt x="255" y="360"/>
                </a:lnTo>
                <a:lnTo>
                  <a:pt x="252" y="386"/>
                </a:lnTo>
                <a:cubicBezTo>
                  <a:pt x="252" y="389"/>
                  <a:pt x="250" y="392"/>
                  <a:pt x="247" y="393"/>
                </a:cubicBezTo>
                <a:lnTo>
                  <a:pt x="213" y="404"/>
                </a:lnTo>
                <a:cubicBezTo>
                  <a:pt x="211" y="404"/>
                  <a:pt x="209" y="404"/>
                  <a:pt x="208" y="403"/>
                </a:cubicBezTo>
                <a:lnTo>
                  <a:pt x="156" y="382"/>
                </a:lnTo>
                <a:lnTo>
                  <a:pt x="162" y="382"/>
                </a:lnTo>
                <a:lnTo>
                  <a:pt x="107" y="401"/>
                </a:lnTo>
                <a:cubicBezTo>
                  <a:pt x="105" y="402"/>
                  <a:pt x="103" y="401"/>
                  <a:pt x="101" y="400"/>
                </a:cubicBezTo>
                <a:lnTo>
                  <a:pt x="69" y="381"/>
                </a:lnTo>
                <a:lnTo>
                  <a:pt x="77" y="382"/>
                </a:lnTo>
                <a:lnTo>
                  <a:pt x="36" y="400"/>
                </a:lnTo>
                <a:lnTo>
                  <a:pt x="40" y="397"/>
                </a:lnTo>
                <a:lnTo>
                  <a:pt x="34" y="408"/>
                </a:lnTo>
                <a:lnTo>
                  <a:pt x="33" y="399"/>
                </a:lnTo>
                <a:lnTo>
                  <a:pt x="51" y="425"/>
                </a:lnTo>
                <a:cubicBezTo>
                  <a:pt x="53" y="428"/>
                  <a:pt x="53" y="431"/>
                  <a:pt x="51" y="434"/>
                </a:cubicBezTo>
                <a:lnTo>
                  <a:pt x="44" y="445"/>
                </a:lnTo>
                <a:cubicBezTo>
                  <a:pt x="42" y="447"/>
                  <a:pt x="40" y="448"/>
                  <a:pt x="37" y="448"/>
                </a:cubicBezTo>
                <a:lnTo>
                  <a:pt x="12" y="448"/>
                </a:lnTo>
                <a:cubicBezTo>
                  <a:pt x="7" y="448"/>
                  <a:pt x="4" y="445"/>
                  <a:pt x="4" y="441"/>
                </a:cubicBezTo>
                <a:lnTo>
                  <a:pt x="0" y="409"/>
                </a:lnTo>
                <a:cubicBezTo>
                  <a:pt x="0" y="408"/>
                  <a:pt x="0" y="407"/>
                  <a:pt x="1" y="406"/>
                </a:cubicBezTo>
                <a:lnTo>
                  <a:pt x="11" y="369"/>
                </a:lnTo>
                <a:cubicBezTo>
                  <a:pt x="12" y="367"/>
                  <a:pt x="14" y="364"/>
                  <a:pt x="17" y="364"/>
                </a:cubicBezTo>
                <a:lnTo>
                  <a:pt x="85" y="346"/>
                </a:lnTo>
                <a:lnTo>
                  <a:pt x="81" y="348"/>
                </a:lnTo>
                <a:lnTo>
                  <a:pt x="118" y="311"/>
                </a:lnTo>
                <a:lnTo>
                  <a:pt x="117" y="322"/>
                </a:lnTo>
                <a:lnTo>
                  <a:pt x="111" y="314"/>
                </a:lnTo>
                <a:lnTo>
                  <a:pt x="117" y="317"/>
                </a:lnTo>
                <a:lnTo>
                  <a:pt x="58" y="317"/>
                </a:lnTo>
                <a:cubicBezTo>
                  <a:pt x="56" y="317"/>
                  <a:pt x="54" y="316"/>
                  <a:pt x="52" y="314"/>
                </a:cubicBezTo>
                <a:lnTo>
                  <a:pt x="23" y="281"/>
                </a:lnTo>
                <a:lnTo>
                  <a:pt x="36" y="270"/>
                </a:lnTo>
                <a:close/>
              </a:path>
            </a:pathLst>
          </a:custGeom>
          <a:solidFill>
            <a:schemeClr val="bg1">
              <a:lumMod val="50000"/>
            </a:schemeClr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61" name="Freeform 87">
            <a:extLst>
              <a:ext uri="{FF2B5EF4-FFF2-40B4-BE49-F238E27FC236}">
                <a16:creationId xmlns:a16="http://schemas.microsoft.com/office/drawing/2014/main" id="{47E7E749-1F9B-26D3-7225-EDE3CBF6C381}"/>
              </a:ext>
            </a:extLst>
          </xdr:cNvPr>
          <xdr:cNvSpPr>
            <a:spLocks/>
          </xdr:cNvSpPr>
        </xdr:nvSpPr>
        <xdr:spPr bwMode="auto">
          <a:xfrm>
            <a:off x="5668803" y="2684463"/>
            <a:ext cx="691356" cy="215900"/>
          </a:xfrm>
          <a:custGeom>
            <a:avLst/>
            <a:gdLst/>
            <a:ahLst/>
            <a:cxnLst>
              <a:cxn ang="0">
                <a:pos x="163" y="23"/>
              </a:cxn>
              <a:cxn ang="0">
                <a:pos x="141" y="36"/>
              </a:cxn>
              <a:cxn ang="0">
                <a:pos x="112" y="7"/>
              </a:cxn>
              <a:cxn ang="0">
                <a:pos x="44" y="0"/>
              </a:cxn>
              <a:cxn ang="0">
                <a:pos x="39" y="12"/>
              </a:cxn>
              <a:cxn ang="0">
                <a:pos x="46" y="31"/>
              </a:cxn>
              <a:cxn ang="0">
                <a:pos x="32" y="61"/>
              </a:cxn>
              <a:cxn ang="0">
                <a:pos x="19" y="66"/>
              </a:cxn>
              <a:cxn ang="0">
                <a:pos x="0" y="82"/>
              </a:cxn>
              <a:cxn ang="0">
                <a:pos x="14" y="90"/>
              </a:cxn>
              <a:cxn ang="0">
                <a:pos x="18" y="101"/>
              </a:cxn>
              <a:cxn ang="0">
                <a:pos x="19" y="109"/>
              </a:cxn>
              <a:cxn ang="0">
                <a:pos x="30" y="121"/>
              </a:cxn>
              <a:cxn ang="0">
                <a:pos x="31" y="131"/>
              </a:cxn>
              <a:cxn ang="0">
                <a:pos x="41" y="132"/>
              </a:cxn>
              <a:cxn ang="0">
                <a:pos x="51" y="130"/>
              </a:cxn>
              <a:cxn ang="0">
                <a:pos x="55" y="122"/>
              </a:cxn>
              <a:cxn ang="0">
                <a:pos x="65" y="111"/>
              </a:cxn>
              <a:cxn ang="0">
                <a:pos x="70" y="113"/>
              </a:cxn>
              <a:cxn ang="0">
                <a:pos x="81" y="106"/>
              </a:cxn>
              <a:cxn ang="0">
                <a:pos x="117" y="78"/>
              </a:cxn>
              <a:cxn ang="0">
                <a:pos x="133" y="91"/>
              </a:cxn>
              <a:cxn ang="0">
                <a:pos x="156" y="98"/>
              </a:cxn>
              <a:cxn ang="0">
                <a:pos x="164" y="109"/>
              </a:cxn>
              <a:cxn ang="0">
                <a:pos x="173" y="104"/>
              </a:cxn>
              <a:cxn ang="0">
                <a:pos x="190" y="128"/>
              </a:cxn>
              <a:cxn ang="0">
                <a:pos x="217" y="109"/>
              </a:cxn>
              <a:cxn ang="0">
                <a:pos x="248" y="128"/>
              </a:cxn>
              <a:cxn ang="0">
                <a:pos x="259" y="136"/>
              </a:cxn>
              <a:cxn ang="0">
                <a:pos x="303" y="132"/>
              </a:cxn>
              <a:cxn ang="0">
                <a:pos x="323" y="116"/>
              </a:cxn>
              <a:cxn ang="0">
                <a:pos x="374" y="119"/>
              </a:cxn>
              <a:cxn ang="0">
                <a:pos x="396" y="72"/>
              </a:cxn>
              <a:cxn ang="0">
                <a:pos x="397" y="41"/>
              </a:cxn>
              <a:cxn ang="0">
                <a:pos x="402" y="11"/>
              </a:cxn>
              <a:cxn ang="0">
                <a:pos x="371" y="21"/>
              </a:cxn>
              <a:cxn ang="0">
                <a:pos x="354" y="36"/>
              </a:cxn>
              <a:cxn ang="0">
                <a:pos x="295" y="51"/>
              </a:cxn>
              <a:cxn ang="0">
                <a:pos x="279" y="69"/>
              </a:cxn>
              <a:cxn ang="0">
                <a:pos x="264" y="69"/>
              </a:cxn>
              <a:cxn ang="0">
                <a:pos x="262" y="61"/>
              </a:cxn>
              <a:cxn ang="0">
                <a:pos x="249" y="46"/>
              </a:cxn>
              <a:cxn ang="0">
                <a:pos x="272" y="14"/>
              </a:cxn>
              <a:cxn ang="0">
                <a:pos x="267" y="8"/>
              </a:cxn>
              <a:cxn ang="0">
                <a:pos x="250" y="3"/>
              </a:cxn>
              <a:cxn ang="0">
                <a:pos x="215" y="28"/>
              </a:cxn>
              <a:cxn ang="0">
                <a:pos x="192" y="38"/>
              </a:cxn>
              <a:cxn ang="0">
                <a:pos x="182" y="29"/>
              </a:cxn>
              <a:cxn ang="0">
                <a:pos x="170" y="31"/>
              </a:cxn>
              <a:cxn ang="0">
                <a:pos x="163" y="23"/>
              </a:cxn>
            </a:cxnLst>
            <a:rect l="0" t="0" r="r" b="b"/>
            <a:pathLst>
              <a:path w="402" h="136">
                <a:moveTo>
                  <a:pt x="163" y="23"/>
                </a:moveTo>
                <a:lnTo>
                  <a:pt x="141" y="36"/>
                </a:lnTo>
                <a:lnTo>
                  <a:pt x="112" y="7"/>
                </a:lnTo>
                <a:lnTo>
                  <a:pt x="44" y="0"/>
                </a:lnTo>
                <a:lnTo>
                  <a:pt x="39" y="12"/>
                </a:lnTo>
                <a:lnTo>
                  <a:pt x="46" y="31"/>
                </a:lnTo>
                <a:lnTo>
                  <a:pt x="32" y="61"/>
                </a:lnTo>
                <a:lnTo>
                  <a:pt x="19" y="66"/>
                </a:lnTo>
                <a:lnTo>
                  <a:pt x="0" y="82"/>
                </a:lnTo>
                <a:lnTo>
                  <a:pt x="14" y="90"/>
                </a:lnTo>
                <a:lnTo>
                  <a:pt x="18" y="101"/>
                </a:lnTo>
                <a:lnTo>
                  <a:pt x="19" y="109"/>
                </a:lnTo>
                <a:lnTo>
                  <a:pt x="30" y="121"/>
                </a:lnTo>
                <a:lnTo>
                  <a:pt x="31" y="131"/>
                </a:lnTo>
                <a:lnTo>
                  <a:pt x="41" y="132"/>
                </a:lnTo>
                <a:lnTo>
                  <a:pt x="51" y="130"/>
                </a:lnTo>
                <a:lnTo>
                  <a:pt x="55" y="122"/>
                </a:lnTo>
                <a:lnTo>
                  <a:pt x="65" y="111"/>
                </a:lnTo>
                <a:lnTo>
                  <a:pt x="70" y="113"/>
                </a:lnTo>
                <a:lnTo>
                  <a:pt x="81" y="106"/>
                </a:lnTo>
                <a:lnTo>
                  <a:pt x="117" y="78"/>
                </a:lnTo>
                <a:lnTo>
                  <a:pt x="133" y="91"/>
                </a:lnTo>
                <a:lnTo>
                  <a:pt x="156" y="98"/>
                </a:lnTo>
                <a:lnTo>
                  <a:pt x="164" y="109"/>
                </a:lnTo>
                <a:lnTo>
                  <a:pt x="173" y="104"/>
                </a:lnTo>
                <a:lnTo>
                  <a:pt x="190" y="128"/>
                </a:lnTo>
                <a:lnTo>
                  <a:pt x="217" y="109"/>
                </a:lnTo>
                <a:lnTo>
                  <a:pt x="248" y="128"/>
                </a:lnTo>
                <a:lnTo>
                  <a:pt x="259" y="136"/>
                </a:lnTo>
                <a:lnTo>
                  <a:pt x="303" y="132"/>
                </a:lnTo>
                <a:lnTo>
                  <a:pt x="323" y="116"/>
                </a:lnTo>
                <a:lnTo>
                  <a:pt x="374" y="119"/>
                </a:lnTo>
                <a:lnTo>
                  <a:pt x="396" y="72"/>
                </a:lnTo>
                <a:lnTo>
                  <a:pt x="397" y="41"/>
                </a:lnTo>
                <a:lnTo>
                  <a:pt x="402" y="11"/>
                </a:lnTo>
                <a:lnTo>
                  <a:pt x="371" y="21"/>
                </a:lnTo>
                <a:lnTo>
                  <a:pt x="354" y="36"/>
                </a:lnTo>
                <a:lnTo>
                  <a:pt x="295" y="51"/>
                </a:lnTo>
                <a:lnTo>
                  <a:pt x="279" y="69"/>
                </a:lnTo>
                <a:lnTo>
                  <a:pt x="264" y="69"/>
                </a:lnTo>
                <a:lnTo>
                  <a:pt x="262" y="61"/>
                </a:lnTo>
                <a:lnTo>
                  <a:pt x="249" y="46"/>
                </a:lnTo>
                <a:lnTo>
                  <a:pt x="272" y="14"/>
                </a:lnTo>
                <a:lnTo>
                  <a:pt x="267" y="8"/>
                </a:lnTo>
                <a:lnTo>
                  <a:pt x="250" y="3"/>
                </a:lnTo>
                <a:lnTo>
                  <a:pt x="215" y="28"/>
                </a:lnTo>
                <a:lnTo>
                  <a:pt x="192" y="38"/>
                </a:lnTo>
                <a:lnTo>
                  <a:pt x="182" y="29"/>
                </a:lnTo>
                <a:lnTo>
                  <a:pt x="170" y="31"/>
                </a:lnTo>
                <a:lnTo>
                  <a:pt x="163" y="23"/>
                </a:lnTo>
                <a:close/>
              </a:path>
            </a:pathLst>
          </a:custGeom>
          <a:solidFill>
            <a:schemeClr val="tx2">
              <a:lumMod val="25000"/>
              <a:lumOff val="7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62" name="Freeform 88">
            <a:extLst>
              <a:ext uri="{FF2B5EF4-FFF2-40B4-BE49-F238E27FC236}">
                <a16:creationId xmlns:a16="http://schemas.microsoft.com/office/drawing/2014/main" id="{0EE9E658-ED1C-BAC6-357E-236E82D28C6E}"/>
              </a:ext>
            </a:extLst>
          </xdr:cNvPr>
          <xdr:cNvSpPr>
            <a:spLocks/>
          </xdr:cNvSpPr>
        </xdr:nvSpPr>
        <xdr:spPr bwMode="auto">
          <a:xfrm>
            <a:off x="5663644" y="2679700"/>
            <a:ext cx="701675" cy="227013"/>
          </a:xfrm>
          <a:custGeom>
            <a:avLst/>
            <a:gdLst/>
            <a:ahLst/>
            <a:cxnLst>
              <a:cxn ang="0">
                <a:pos x="305" y="33"/>
              </a:cxn>
              <a:cxn ang="0">
                <a:pos x="122" y="43"/>
              </a:cxn>
              <a:cxn ang="0">
                <a:pos x="103" y="175"/>
              </a:cxn>
              <a:cxn ang="0">
                <a:pos x="14" y="236"/>
              </a:cxn>
              <a:cxn ang="0">
                <a:pos x="65" y="277"/>
              </a:cxn>
              <a:cxn ang="0">
                <a:pos x="95" y="329"/>
              </a:cxn>
              <a:cxn ang="0">
                <a:pos x="120" y="357"/>
              </a:cxn>
              <a:cxn ang="0">
                <a:pos x="151" y="333"/>
              </a:cxn>
              <a:cxn ang="0">
                <a:pos x="199" y="304"/>
              </a:cxn>
              <a:cxn ang="0">
                <a:pos x="329" y="212"/>
              </a:cxn>
              <a:cxn ang="0">
                <a:pos x="436" y="268"/>
              </a:cxn>
              <a:cxn ang="0">
                <a:pos x="483" y="285"/>
              </a:cxn>
              <a:cxn ang="0">
                <a:pos x="600" y="294"/>
              </a:cxn>
              <a:cxn ang="0">
                <a:pos x="827" y="357"/>
              </a:cxn>
              <a:cxn ang="0">
                <a:pos x="1020" y="321"/>
              </a:cxn>
              <a:cxn ang="0">
                <a:pos x="1074" y="117"/>
              </a:cxn>
              <a:cxn ang="0">
                <a:pos x="1015" y="71"/>
              </a:cxn>
              <a:cxn ang="0">
                <a:pos x="809" y="154"/>
              </a:cxn>
              <a:cxn ang="0">
                <a:pos x="722" y="201"/>
              </a:cxn>
              <a:cxn ang="0">
                <a:pos x="677" y="136"/>
              </a:cxn>
              <a:cxn ang="0">
                <a:pos x="724" y="36"/>
              </a:cxn>
              <a:cxn ang="0">
                <a:pos x="594" y="91"/>
              </a:cxn>
              <a:cxn ang="0">
                <a:pos x="497" y="93"/>
              </a:cxn>
              <a:cxn ang="0">
                <a:pos x="442" y="75"/>
              </a:cxn>
              <a:cxn ang="0">
                <a:pos x="501" y="79"/>
              </a:cxn>
              <a:cxn ang="0">
                <a:pos x="587" y="77"/>
              </a:cxn>
              <a:cxn ang="0">
                <a:pos x="733" y="23"/>
              </a:cxn>
              <a:cxn ang="0">
                <a:pos x="689" y="135"/>
              </a:cxn>
              <a:cxn ang="0">
                <a:pos x="730" y="190"/>
              </a:cxn>
              <a:cxn ang="0">
                <a:pos x="801" y="141"/>
              </a:cxn>
              <a:cxn ang="0">
                <a:pos x="1007" y="57"/>
              </a:cxn>
              <a:cxn ang="0">
                <a:pos x="1104" y="39"/>
              </a:cxn>
              <a:cxn ang="0">
                <a:pos x="1086" y="206"/>
              </a:cxn>
              <a:cxn ang="0">
                <a:pos x="887" y="328"/>
              </a:cxn>
              <a:cxn ang="0">
                <a:pos x="704" y="383"/>
              </a:cxn>
              <a:cxn ang="0">
                <a:pos x="528" y="362"/>
              </a:cxn>
              <a:cxn ang="0">
                <a:pos x="479" y="297"/>
              </a:cxn>
              <a:cxn ang="0">
                <a:pos x="428" y="280"/>
              </a:cxn>
              <a:cxn ang="0">
                <a:pos x="329" y="224"/>
              </a:cxn>
              <a:cxn ang="0">
                <a:pos x="182" y="316"/>
              </a:cxn>
              <a:cxn ang="0">
                <a:pos x="155" y="362"/>
              </a:cxn>
              <a:cxn ang="0">
                <a:pos x="92" y="371"/>
              </a:cxn>
              <a:cxn ang="0">
                <a:pos x="54" y="306"/>
              </a:cxn>
              <a:cxn ang="0">
                <a:pos x="39" y="252"/>
              </a:cxn>
              <a:cxn ang="0">
                <a:pos x="3" y="224"/>
              </a:cxn>
              <a:cxn ang="0">
                <a:pos x="89" y="168"/>
              </a:cxn>
              <a:cxn ang="0">
                <a:pos x="107" y="38"/>
              </a:cxn>
              <a:cxn ang="0">
                <a:pos x="316" y="21"/>
              </a:cxn>
              <a:cxn ang="0">
                <a:pos x="452" y="76"/>
              </a:cxn>
            </a:cxnLst>
            <a:rect l="0" t="0" r="r" b="b"/>
            <a:pathLst>
              <a:path w="1105" h="385">
                <a:moveTo>
                  <a:pt x="452" y="76"/>
                </a:moveTo>
                <a:lnTo>
                  <a:pt x="395" y="112"/>
                </a:lnTo>
                <a:cubicBezTo>
                  <a:pt x="392" y="114"/>
                  <a:pt x="388" y="114"/>
                  <a:pt x="385" y="111"/>
                </a:cubicBezTo>
                <a:lnTo>
                  <a:pt x="305" y="33"/>
                </a:lnTo>
                <a:lnTo>
                  <a:pt x="310" y="35"/>
                </a:lnTo>
                <a:lnTo>
                  <a:pt x="125" y="16"/>
                </a:lnTo>
                <a:lnTo>
                  <a:pt x="134" y="11"/>
                </a:lnTo>
                <a:lnTo>
                  <a:pt x="122" y="43"/>
                </a:lnTo>
                <a:lnTo>
                  <a:pt x="122" y="38"/>
                </a:lnTo>
                <a:lnTo>
                  <a:pt x="140" y="89"/>
                </a:lnTo>
                <a:cubicBezTo>
                  <a:pt x="141" y="91"/>
                  <a:pt x="141" y="93"/>
                  <a:pt x="140" y="95"/>
                </a:cubicBezTo>
                <a:lnTo>
                  <a:pt x="103" y="175"/>
                </a:lnTo>
                <a:cubicBezTo>
                  <a:pt x="103" y="177"/>
                  <a:pt x="101" y="178"/>
                  <a:pt x="99" y="179"/>
                </a:cubicBezTo>
                <a:lnTo>
                  <a:pt x="63" y="193"/>
                </a:lnTo>
                <a:lnTo>
                  <a:pt x="65" y="191"/>
                </a:lnTo>
                <a:lnTo>
                  <a:pt x="14" y="236"/>
                </a:lnTo>
                <a:lnTo>
                  <a:pt x="12" y="223"/>
                </a:lnTo>
                <a:lnTo>
                  <a:pt x="50" y="242"/>
                </a:lnTo>
                <a:cubicBezTo>
                  <a:pt x="52" y="243"/>
                  <a:pt x="54" y="245"/>
                  <a:pt x="54" y="247"/>
                </a:cubicBezTo>
                <a:lnTo>
                  <a:pt x="65" y="277"/>
                </a:lnTo>
                <a:cubicBezTo>
                  <a:pt x="65" y="278"/>
                  <a:pt x="65" y="278"/>
                  <a:pt x="65" y="279"/>
                </a:cubicBezTo>
                <a:lnTo>
                  <a:pt x="68" y="300"/>
                </a:lnTo>
                <a:lnTo>
                  <a:pt x="66" y="296"/>
                </a:lnTo>
                <a:lnTo>
                  <a:pt x="95" y="329"/>
                </a:lnTo>
                <a:cubicBezTo>
                  <a:pt x="96" y="330"/>
                  <a:pt x="97" y="331"/>
                  <a:pt x="97" y="333"/>
                </a:cubicBezTo>
                <a:lnTo>
                  <a:pt x="101" y="362"/>
                </a:lnTo>
                <a:lnTo>
                  <a:pt x="94" y="355"/>
                </a:lnTo>
                <a:lnTo>
                  <a:pt x="120" y="357"/>
                </a:lnTo>
                <a:lnTo>
                  <a:pt x="117" y="358"/>
                </a:lnTo>
                <a:lnTo>
                  <a:pt x="145" y="350"/>
                </a:lnTo>
                <a:lnTo>
                  <a:pt x="140" y="354"/>
                </a:lnTo>
                <a:lnTo>
                  <a:pt x="151" y="333"/>
                </a:lnTo>
                <a:cubicBezTo>
                  <a:pt x="151" y="333"/>
                  <a:pt x="152" y="332"/>
                  <a:pt x="152" y="332"/>
                </a:cubicBezTo>
                <a:lnTo>
                  <a:pt x="178" y="303"/>
                </a:lnTo>
                <a:cubicBezTo>
                  <a:pt x="180" y="301"/>
                  <a:pt x="183" y="300"/>
                  <a:pt x="186" y="301"/>
                </a:cubicBezTo>
                <a:lnTo>
                  <a:pt x="199" y="304"/>
                </a:lnTo>
                <a:lnTo>
                  <a:pt x="193" y="305"/>
                </a:lnTo>
                <a:lnTo>
                  <a:pt x="223" y="287"/>
                </a:lnTo>
                <a:lnTo>
                  <a:pt x="319" y="212"/>
                </a:lnTo>
                <a:cubicBezTo>
                  <a:pt x="322" y="209"/>
                  <a:pt x="326" y="209"/>
                  <a:pt x="329" y="212"/>
                </a:cubicBezTo>
                <a:lnTo>
                  <a:pt x="373" y="248"/>
                </a:lnTo>
                <a:lnTo>
                  <a:pt x="370" y="246"/>
                </a:lnTo>
                <a:lnTo>
                  <a:pt x="432" y="265"/>
                </a:lnTo>
                <a:cubicBezTo>
                  <a:pt x="434" y="265"/>
                  <a:pt x="435" y="266"/>
                  <a:pt x="436" y="268"/>
                </a:cubicBezTo>
                <a:lnTo>
                  <a:pt x="457" y="296"/>
                </a:lnTo>
                <a:lnTo>
                  <a:pt x="448" y="294"/>
                </a:lnTo>
                <a:lnTo>
                  <a:pt x="473" y="283"/>
                </a:lnTo>
                <a:cubicBezTo>
                  <a:pt x="477" y="281"/>
                  <a:pt x="481" y="282"/>
                  <a:pt x="483" y="285"/>
                </a:cubicBezTo>
                <a:lnTo>
                  <a:pt x="529" y="350"/>
                </a:lnTo>
                <a:lnTo>
                  <a:pt x="518" y="349"/>
                </a:lnTo>
                <a:lnTo>
                  <a:pt x="591" y="295"/>
                </a:lnTo>
                <a:cubicBezTo>
                  <a:pt x="594" y="293"/>
                  <a:pt x="597" y="293"/>
                  <a:pt x="600" y="294"/>
                </a:cubicBezTo>
                <a:lnTo>
                  <a:pt x="684" y="348"/>
                </a:lnTo>
                <a:lnTo>
                  <a:pt x="714" y="370"/>
                </a:lnTo>
                <a:lnTo>
                  <a:pt x="708" y="368"/>
                </a:lnTo>
                <a:lnTo>
                  <a:pt x="827" y="357"/>
                </a:lnTo>
                <a:lnTo>
                  <a:pt x="823" y="359"/>
                </a:lnTo>
                <a:lnTo>
                  <a:pt x="877" y="316"/>
                </a:lnTo>
                <a:cubicBezTo>
                  <a:pt x="879" y="314"/>
                  <a:pt x="881" y="314"/>
                  <a:pt x="883" y="314"/>
                </a:cubicBezTo>
                <a:lnTo>
                  <a:pt x="1020" y="321"/>
                </a:lnTo>
                <a:lnTo>
                  <a:pt x="1012" y="326"/>
                </a:lnTo>
                <a:lnTo>
                  <a:pt x="1072" y="200"/>
                </a:lnTo>
                <a:lnTo>
                  <a:pt x="1071" y="203"/>
                </a:lnTo>
                <a:lnTo>
                  <a:pt x="1074" y="117"/>
                </a:lnTo>
                <a:cubicBezTo>
                  <a:pt x="1074" y="117"/>
                  <a:pt x="1074" y="116"/>
                  <a:pt x="1074" y="116"/>
                </a:cubicBezTo>
                <a:lnTo>
                  <a:pt x="1089" y="36"/>
                </a:lnTo>
                <a:lnTo>
                  <a:pt x="1099" y="45"/>
                </a:lnTo>
                <a:lnTo>
                  <a:pt x="1015" y="71"/>
                </a:lnTo>
                <a:lnTo>
                  <a:pt x="1018" y="69"/>
                </a:lnTo>
                <a:lnTo>
                  <a:pt x="971" y="111"/>
                </a:lnTo>
                <a:cubicBezTo>
                  <a:pt x="970" y="112"/>
                  <a:pt x="969" y="113"/>
                  <a:pt x="968" y="113"/>
                </a:cubicBezTo>
                <a:lnTo>
                  <a:pt x="809" y="154"/>
                </a:lnTo>
                <a:lnTo>
                  <a:pt x="813" y="152"/>
                </a:lnTo>
                <a:lnTo>
                  <a:pt x="769" y="198"/>
                </a:lnTo>
                <a:cubicBezTo>
                  <a:pt x="767" y="200"/>
                  <a:pt x="765" y="201"/>
                  <a:pt x="763" y="201"/>
                </a:cubicBezTo>
                <a:lnTo>
                  <a:pt x="722" y="201"/>
                </a:lnTo>
                <a:cubicBezTo>
                  <a:pt x="719" y="201"/>
                  <a:pt x="716" y="198"/>
                  <a:pt x="715" y="195"/>
                </a:cubicBezTo>
                <a:lnTo>
                  <a:pt x="709" y="174"/>
                </a:lnTo>
                <a:lnTo>
                  <a:pt x="710" y="177"/>
                </a:lnTo>
                <a:lnTo>
                  <a:pt x="677" y="136"/>
                </a:lnTo>
                <a:cubicBezTo>
                  <a:pt x="675" y="133"/>
                  <a:pt x="674" y="129"/>
                  <a:pt x="677" y="126"/>
                </a:cubicBezTo>
                <a:lnTo>
                  <a:pt x="739" y="40"/>
                </a:lnTo>
                <a:lnTo>
                  <a:pt x="739" y="51"/>
                </a:lnTo>
                <a:lnTo>
                  <a:pt x="724" y="36"/>
                </a:lnTo>
                <a:lnTo>
                  <a:pt x="727" y="38"/>
                </a:lnTo>
                <a:lnTo>
                  <a:pt x="684" y="23"/>
                </a:lnTo>
                <a:lnTo>
                  <a:pt x="691" y="21"/>
                </a:lnTo>
                <a:lnTo>
                  <a:pt x="594" y="91"/>
                </a:lnTo>
                <a:cubicBezTo>
                  <a:pt x="594" y="91"/>
                  <a:pt x="593" y="91"/>
                  <a:pt x="593" y="92"/>
                </a:cubicBezTo>
                <a:lnTo>
                  <a:pt x="531" y="118"/>
                </a:lnTo>
                <a:cubicBezTo>
                  <a:pt x="528" y="119"/>
                  <a:pt x="525" y="118"/>
                  <a:pt x="522" y="116"/>
                </a:cubicBezTo>
                <a:lnTo>
                  <a:pt x="497" y="93"/>
                </a:lnTo>
                <a:lnTo>
                  <a:pt x="503" y="95"/>
                </a:lnTo>
                <a:lnTo>
                  <a:pt x="470" y="100"/>
                </a:lnTo>
                <a:cubicBezTo>
                  <a:pt x="468" y="100"/>
                  <a:pt x="465" y="99"/>
                  <a:pt x="463" y="97"/>
                </a:cubicBezTo>
                <a:lnTo>
                  <a:pt x="442" y="75"/>
                </a:lnTo>
                <a:lnTo>
                  <a:pt x="453" y="64"/>
                </a:lnTo>
                <a:lnTo>
                  <a:pt x="475" y="86"/>
                </a:lnTo>
                <a:lnTo>
                  <a:pt x="468" y="84"/>
                </a:lnTo>
                <a:lnTo>
                  <a:pt x="501" y="79"/>
                </a:lnTo>
                <a:cubicBezTo>
                  <a:pt x="504" y="79"/>
                  <a:pt x="506" y="80"/>
                  <a:pt x="508" y="81"/>
                </a:cubicBezTo>
                <a:lnTo>
                  <a:pt x="533" y="104"/>
                </a:lnTo>
                <a:lnTo>
                  <a:pt x="524" y="103"/>
                </a:lnTo>
                <a:lnTo>
                  <a:pt x="587" y="77"/>
                </a:lnTo>
                <a:lnTo>
                  <a:pt x="585" y="78"/>
                </a:lnTo>
                <a:lnTo>
                  <a:pt x="682" y="8"/>
                </a:lnTo>
                <a:cubicBezTo>
                  <a:pt x="684" y="7"/>
                  <a:pt x="687" y="7"/>
                  <a:pt x="689" y="7"/>
                </a:cubicBezTo>
                <a:lnTo>
                  <a:pt x="733" y="23"/>
                </a:lnTo>
                <a:cubicBezTo>
                  <a:pt x="734" y="23"/>
                  <a:pt x="735" y="24"/>
                  <a:pt x="736" y="25"/>
                </a:cubicBezTo>
                <a:lnTo>
                  <a:pt x="751" y="39"/>
                </a:lnTo>
                <a:cubicBezTo>
                  <a:pt x="753" y="42"/>
                  <a:pt x="754" y="47"/>
                  <a:pt x="752" y="50"/>
                </a:cubicBezTo>
                <a:lnTo>
                  <a:pt x="689" y="135"/>
                </a:lnTo>
                <a:lnTo>
                  <a:pt x="689" y="126"/>
                </a:lnTo>
                <a:lnTo>
                  <a:pt x="723" y="167"/>
                </a:lnTo>
                <a:cubicBezTo>
                  <a:pt x="723" y="167"/>
                  <a:pt x="724" y="168"/>
                  <a:pt x="724" y="169"/>
                </a:cubicBezTo>
                <a:lnTo>
                  <a:pt x="730" y="190"/>
                </a:lnTo>
                <a:lnTo>
                  <a:pt x="722" y="185"/>
                </a:lnTo>
                <a:lnTo>
                  <a:pt x="763" y="185"/>
                </a:lnTo>
                <a:lnTo>
                  <a:pt x="757" y="187"/>
                </a:lnTo>
                <a:lnTo>
                  <a:pt x="801" y="141"/>
                </a:lnTo>
                <a:cubicBezTo>
                  <a:pt x="802" y="139"/>
                  <a:pt x="804" y="139"/>
                  <a:pt x="805" y="138"/>
                </a:cubicBezTo>
                <a:lnTo>
                  <a:pt x="964" y="98"/>
                </a:lnTo>
                <a:lnTo>
                  <a:pt x="960" y="100"/>
                </a:lnTo>
                <a:lnTo>
                  <a:pt x="1007" y="57"/>
                </a:lnTo>
                <a:cubicBezTo>
                  <a:pt x="1008" y="56"/>
                  <a:pt x="1009" y="56"/>
                  <a:pt x="1010" y="55"/>
                </a:cubicBezTo>
                <a:lnTo>
                  <a:pt x="1094" y="30"/>
                </a:lnTo>
                <a:cubicBezTo>
                  <a:pt x="1097" y="29"/>
                  <a:pt x="1100" y="30"/>
                  <a:pt x="1102" y="32"/>
                </a:cubicBezTo>
                <a:cubicBezTo>
                  <a:pt x="1104" y="33"/>
                  <a:pt x="1105" y="36"/>
                  <a:pt x="1104" y="39"/>
                </a:cubicBezTo>
                <a:lnTo>
                  <a:pt x="1089" y="119"/>
                </a:lnTo>
                <a:lnTo>
                  <a:pt x="1090" y="118"/>
                </a:lnTo>
                <a:lnTo>
                  <a:pt x="1087" y="203"/>
                </a:lnTo>
                <a:cubicBezTo>
                  <a:pt x="1087" y="204"/>
                  <a:pt x="1087" y="205"/>
                  <a:pt x="1086" y="206"/>
                </a:cubicBezTo>
                <a:lnTo>
                  <a:pt x="1027" y="333"/>
                </a:lnTo>
                <a:cubicBezTo>
                  <a:pt x="1025" y="336"/>
                  <a:pt x="1022" y="338"/>
                  <a:pt x="1019" y="337"/>
                </a:cubicBezTo>
                <a:lnTo>
                  <a:pt x="882" y="330"/>
                </a:lnTo>
                <a:lnTo>
                  <a:pt x="887" y="328"/>
                </a:lnTo>
                <a:lnTo>
                  <a:pt x="833" y="372"/>
                </a:lnTo>
                <a:cubicBezTo>
                  <a:pt x="832" y="373"/>
                  <a:pt x="830" y="373"/>
                  <a:pt x="829" y="373"/>
                </a:cubicBezTo>
                <a:lnTo>
                  <a:pt x="710" y="384"/>
                </a:lnTo>
                <a:cubicBezTo>
                  <a:pt x="708" y="385"/>
                  <a:pt x="706" y="384"/>
                  <a:pt x="704" y="383"/>
                </a:cubicBezTo>
                <a:lnTo>
                  <a:pt x="676" y="362"/>
                </a:lnTo>
                <a:lnTo>
                  <a:pt x="591" y="308"/>
                </a:lnTo>
                <a:lnTo>
                  <a:pt x="600" y="308"/>
                </a:lnTo>
                <a:lnTo>
                  <a:pt x="528" y="362"/>
                </a:lnTo>
                <a:cubicBezTo>
                  <a:pt x="526" y="363"/>
                  <a:pt x="524" y="363"/>
                  <a:pt x="522" y="363"/>
                </a:cubicBezTo>
                <a:cubicBezTo>
                  <a:pt x="520" y="363"/>
                  <a:pt x="518" y="361"/>
                  <a:pt x="516" y="360"/>
                </a:cubicBezTo>
                <a:lnTo>
                  <a:pt x="470" y="295"/>
                </a:lnTo>
                <a:lnTo>
                  <a:pt x="479" y="297"/>
                </a:lnTo>
                <a:lnTo>
                  <a:pt x="454" y="309"/>
                </a:lnTo>
                <a:cubicBezTo>
                  <a:pt x="451" y="310"/>
                  <a:pt x="447" y="309"/>
                  <a:pt x="445" y="306"/>
                </a:cubicBezTo>
                <a:lnTo>
                  <a:pt x="424" y="277"/>
                </a:lnTo>
                <a:lnTo>
                  <a:pt x="428" y="280"/>
                </a:lnTo>
                <a:lnTo>
                  <a:pt x="365" y="262"/>
                </a:lnTo>
                <a:cubicBezTo>
                  <a:pt x="364" y="262"/>
                  <a:pt x="363" y="261"/>
                  <a:pt x="362" y="260"/>
                </a:cubicBezTo>
                <a:lnTo>
                  <a:pt x="319" y="224"/>
                </a:lnTo>
                <a:lnTo>
                  <a:pt x="329" y="224"/>
                </a:lnTo>
                <a:lnTo>
                  <a:pt x="232" y="300"/>
                </a:lnTo>
                <a:lnTo>
                  <a:pt x="201" y="318"/>
                </a:lnTo>
                <a:cubicBezTo>
                  <a:pt x="200" y="319"/>
                  <a:pt x="197" y="320"/>
                  <a:pt x="195" y="319"/>
                </a:cubicBezTo>
                <a:lnTo>
                  <a:pt x="182" y="316"/>
                </a:lnTo>
                <a:lnTo>
                  <a:pt x="190" y="314"/>
                </a:lnTo>
                <a:lnTo>
                  <a:pt x="164" y="342"/>
                </a:lnTo>
                <a:lnTo>
                  <a:pt x="165" y="341"/>
                </a:lnTo>
                <a:lnTo>
                  <a:pt x="155" y="362"/>
                </a:lnTo>
                <a:cubicBezTo>
                  <a:pt x="154" y="364"/>
                  <a:pt x="152" y="365"/>
                  <a:pt x="149" y="366"/>
                </a:cubicBezTo>
                <a:lnTo>
                  <a:pt x="121" y="373"/>
                </a:lnTo>
                <a:cubicBezTo>
                  <a:pt x="120" y="373"/>
                  <a:pt x="119" y="373"/>
                  <a:pt x="118" y="373"/>
                </a:cubicBezTo>
                <a:lnTo>
                  <a:pt x="92" y="371"/>
                </a:lnTo>
                <a:cubicBezTo>
                  <a:pt x="89" y="370"/>
                  <a:pt x="86" y="367"/>
                  <a:pt x="85" y="364"/>
                </a:cubicBezTo>
                <a:lnTo>
                  <a:pt x="81" y="335"/>
                </a:lnTo>
                <a:lnTo>
                  <a:pt x="83" y="339"/>
                </a:lnTo>
                <a:lnTo>
                  <a:pt x="54" y="306"/>
                </a:lnTo>
                <a:cubicBezTo>
                  <a:pt x="53" y="305"/>
                  <a:pt x="52" y="304"/>
                  <a:pt x="52" y="302"/>
                </a:cubicBezTo>
                <a:lnTo>
                  <a:pt x="49" y="281"/>
                </a:lnTo>
                <a:lnTo>
                  <a:pt x="50" y="282"/>
                </a:lnTo>
                <a:lnTo>
                  <a:pt x="39" y="252"/>
                </a:lnTo>
                <a:lnTo>
                  <a:pt x="43" y="257"/>
                </a:lnTo>
                <a:lnTo>
                  <a:pt x="5" y="237"/>
                </a:lnTo>
                <a:cubicBezTo>
                  <a:pt x="2" y="236"/>
                  <a:pt x="1" y="233"/>
                  <a:pt x="1" y="231"/>
                </a:cubicBezTo>
                <a:cubicBezTo>
                  <a:pt x="0" y="228"/>
                  <a:pt x="1" y="225"/>
                  <a:pt x="3" y="224"/>
                </a:cubicBezTo>
                <a:lnTo>
                  <a:pt x="55" y="179"/>
                </a:lnTo>
                <a:cubicBezTo>
                  <a:pt x="55" y="178"/>
                  <a:pt x="56" y="178"/>
                  <a:pt x="57" y="177"/>
                </a:cubicBezTo>
                <a:lnTo>
                  <a:pt x="93" y="164"/>
                </a:lnTo>
                <a:lnTo>
                  <a:pt x="89" y="168"/>
                </a:lnTo>
                <a:lnTo>
                  <a:pt x="125" y="88"/>
                </a:lnTo>
                <a:lnTo>
                  <a:pt x="125" y="94"/>
                </a:lnTo>
                <a:lnTo>
                  <a:pt x="107" y="43"/>
                </a:lnTo>
                <a:cubicBezTo>
                  <a:pt x="106" y="41"/>
                  <a:pt x="106" y="40"/>
                  <a:pt x="107" y="38"/>
                </a:cubicBezTo>
                <a:lnTo>
                  <a:pt x="118" y="6"/>
                </a:lnTo>
                <a:cubicBezTo>
                  <a:pt x="120" y="2"/>
                  <a:pt x="123" y="0"/>
                  <a:pt x="127" y="0"/>
                </a:cubicBezTo>
                <a:lnTo>
                  <a:pt x="311" y="19"/>
                </a:lnTo>
                <a:cubicBezTo>
                  <a:pt x="313" y="19"/>
                  <a:pt x="315" y="20"/>
                  <a:pt x="316" y="21"/>
                </a:cubicBezTo>
                <a:lnTo>
                  <a:pt x="396" y="100"/>
                </a:lnTo>
                <a:lnTo>
                  <a:pt x="386" y="99"/>
                </a:lnTo>
                <a:lnTo>
                  <a:pt x="443" y="62"/>
                </a:lnTo>
                <a:lnTo>
                  <a:pt x="452" y="76"/>
                </a:lnTo>
                <a:close/>
              </a:path>
            </a:pathLst>
          </a:custGeom>
          <a:solidFill>
            <a:schemeClr val="tx2">
              <a:lumMod val="25000"/>
              <a:lumOff val="75000"/>
            </a:schemeClr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63" name="Freeform 134">
            <a:extLst>
              <a:ext uri="{FF2B5EF4-FFF2-40B4-BE49-F238E27FC236}">
                <a16:creationId xmlns:a16="http://schemas.microsoft.com/office/drawing/2014/main" id="{7C6FD3D9-79C7-0AF9-A631-F164AE5EB46E}"/>
              </a:ext>
            </a:extLst>
          </xdr:cNvPr>
          <xdr:cNvSpPr>
            <a:spLocks/>
          </xdr:cNvSpPr>
        </xdr:nvSpPr>
        <xdr:spPr bwMode="auto">
          <a:xfrm>
            <a:off x="2150110" y="2703513"/>
            <a:ext cx="813461" cy="384175"/>
          </a:xfrm>
          <a:custGeom>
            <a:avLst/>
            <a:gdLst/>
            <a:ahLst/>
            <a:cxnLst>
              <a:cxn ang="0">
                <a:pos x="450" y="145"/>
              </a:cxn>
              <a:cxn ang="0">
                <a:pos x="392" y="120"/>
              </a:cxn>
              <a:cxn ang="0">
                <a:pos x="215" y="49"/>
              </a:cxn>
              <a:cxn ang="0">
                <a:pos x="74" y="24"/>
              </a:cxn>
              <a:cxn ang="0">
                <a:pos x="14" y="0"/>
              </a:cxn>
              <a:cxn ang="0">
                <a:pos x="15" y="0"/>
              </a:cxn>
              <a:cxn ang="0">
                <a:pos x="14" y="20"/>
              </a:cxn>
              <a:cxn ang="0">
                <a:pos x="2" y="26"/>
              </a:cxn>
              <a:cxn ang="0">
                <a:pos x="0" y="37"/>
              </a:cxn>
              <a:cxn ang="0">
                <a:pos x="19" y="50"/>
              </a:cxn>
              <a:cxn ang="0">
                <a:pos x="14" y="57"/>
              </a:cxn>
              <a:cxn ang="0">
                <a:pos x="27" y="74"/>
              </a:cxn>
              <a:cxn ang="0">
                <a:pos x="44" y="96"/>
              </a:cxn>
              <a:cxn ang="0">
                <a:pos x="63" y="115"/>
              </a:cxn>
              <a:cxn ang="0">
                <a:pos x="68" y="131"/>
              </a:cxn>
              <a:cxn ang="0">
                <a:pos x="58" y="145"/>
              </a:cxn>
              <a:cxn ang="0">
                <a:pos x="61" y="148"/>
              </a:cxn>
              <a:cxn ang="0">
                <a:pos x="110" y="150"/>
              </a:cxn>
              <a:cxn ang="0">
                <a:pos x="129" y="182"/>
              </a:cxn>
              <a:cxn ang="0">
                <a:pos x="165" y="181"/>
              </a:cxn>
              <a:cxn ang="0">
                <a:pos x="213" y="142"/>
              </a:cxn>
              <a:cxn ang="0">
                <a:pos x="220" y="153"/>
              </a:cxn>
              <a:cxn ang="0">
                <a:pos x="216" y="167"/>
              </a:cxn>
              <a:cxn ang="0">
                <a:pos x="223" y="237"/>
              </a:cxn>
              <a:cxn ang="0">
                <a:pos x="236" y="242"/>
              </a:cxn>
              <a:cxn ang="0">
                <a:pos x="257" y="234"/>
              </a:cxn>
              <a:cxn ang="0">
                <a:pos x="287" y="231"/>
              </a:cxn>
              <a:cxn ang="0">
                <a:pos x="329" y="232"/>
              </a:cxn>
              <a:cxn ang="0">
                <a:pos x="337" y="238"/>
              </a:cxn>
              <a:cxn ang="0">
                <a:pos x="361" y="228"/>
              </a:cxn>
              <a:cxn ang="0">
                <a:pos x="376" y="208"/>
              </a:cxn>
              <a:cxn ang="0">
                <a:pos x="397" y="207"/>
              </a:cxn>
              <a:cxn ang="0">
                <a:pos x="403" y="198"/>
              </a:cxn>
              <a:cxn ang="0">
                <a:pos x="437" y="175"/>
              </a:cxn>
              <a:cxn ang="0">
                <a:pos x="473" y="155"/>
              </a:cxn>
              <a:cxn ang="0">
                <a:pos x="450" y="145"/>
              </a:cxn>
            </a:cxnLst>
            <a:rect l="0" t="0" r="r" b="b"/>
            <a:pathLst>
              <a:path w="473" h="242">
                <a:moveTo>
                  <a:pt x="450" y="145"/>
                </a:moveTo>
                <a:lnTo>
                  <a:pt x="392" y="120"/>
                </a:lnTo>
                <a:lnTo>
                  <a:pt x="215" y="49"/>
                </a:lnTo>
                <a:lnTo>
                  <a:pt x="74" y="24"/>
                </a:lnTo>
                <a:lnTo>
                  <a:pt x="14" y="0"/>
                </a:lnTo>
                <a:lnTo>
                  <a:pt x="15" y="0"/>
                </a:lnTo>
                <a:lnTo>
                  <a:pt x="14" y="20"/>
                </a:lnTo>
                <a:lnTo>
                  <a:pt x="2" y="26"/>
                </a:lnTo>
                <a:lnTo>
                  <a:pt x="0" y="37"/>
                </a:lnTo>
                <a:lnTo>
                  <a:pt x="19" y="50"/>
                </a:lnTo>
                <a:lnTo>
                  <a:pt x="14" y="57"/>
                </a:lnTo>
                <a:lnTo>
                  <a:pt x="27" y="74"/>
                </a:lnTo>
                <a:lnTo>
                  <a:pt x="44" y="96"/>
                </a:lnTo>
                <a:lnTo>
                  <a:pt x="63" y="115"/>
                </a:lnTo>
                <a:lnTo>
                  <a:pt x="68" y="131"/>
                </a:lnTo>
                <a:lnTo>
                  <a:pt x="58" y="145"/>
                </a:lnTo>
                <a:lnTo>
                  <a:pt x="61" y="148"/>
                </a:lnTo>
                <a:lnTo>
                  <a:pt x="110" y="150"/>
                </a:lnTo>
                <a:lnTo>
                  <a:pt x="129" y="182"/>
                </a:lnTo>
                <a:lnTo>
                  <a:pt x="165" y="181"/>
                </a:lnTo>
                <a:lnTo>
                  <a:pt x="213" y="142"/>
                </a:lnTo>
                <a:lnTo>
                  <a:pt x="220" y="153"/>
                </a:lnTo>
                <a:lnTo>
                  <a:pt x="216" y="167"/>
                </a:lnTo>
                <a:lnTo>
                  <a:pt x="223" y="237"/>
                </a:lnTo>
                <a:lnTo>
                  <a:pt x="236" y="242"/>
                </a:lnTo>
                <a:lnTo>
                  <a:pt x="257" y="234"/>
                </a:lnTo>
                <a:lnTo>
                  <a:pt x="287" y="231"/>
                </a:lnTo>
                <a:lnTo>
                  <a:pt x="329" y="232"/>
                </a:lnTo>
                <a:lnTo>
                  <a:pt x="337" y="238"/>
                </a:lnTo>
                <a:lnTo>
                  <a:pt x="361" y="228"/>
                </a:lnTo>
                <a:lnTo>
                  <a:pt x="376" y="208"/>
                </a:lnTo>
                <a:lnTo>
                  <a:pt x="397" y="207"/>
                </a:lnTo>
                <a:lnTo>
                  <a:pt x="403" y="198"/>
                </a:lnTo>
                <a:lnTo>
                  <a:pt x="437" y="175"/>
                </a:lnTo>
                <a:lnTo>
                  <a:pt x="473" y="155"/>
                </a:lnTo>
                <a:lnTo>
                  <a:pt x="450" y="145"/>
                </a:lnTo>
                <a:close/>
              </a:path>
            </a:pathLst>
          </a:custGeom>
          <a:solidFill>
            <a:srgbClr val="F2F2F2"/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64" name="Freeform 135">
            <a:extLst>
              <a:ext uri="{FF2B5EF4-FFF2-40B4-BE49-F238E27FC236}">
                <a16:creationId xmlns:a16="http://schemas.microsoft.com/office/drawing/2014/main" id="{29639703-5DEF-F45B-DADD-6F3E8026EC4B}"/>
              </a:ext>
            </a:extLst>
          </xdr:cNvPr>
          <xdr:cNvSpPr>
            <a:spLocks/>
          </xdr:cNvSpPr>
        </xdr:nvSpPr>
        <xdr:spPr bwMode="auto">
          <a:xfrm>
            <a:off x="2144950" y="2698750"/>
            <a:ext cx="823780" cy="395288"/>
          </a:xfrm>
          <a:custGeom>
            <a:avLst/>
            <a:gdLst/>
            <a:ahLst/>
            <a:cxnLst>
              <a:cxn ang="0">
                <a:pos x="587" y="148"/>
              </a:cxn>
              <a:cxn ang="0">
                <a:pos x="205" y="80"/>
              </a:cxn>
              <a:cxn ang="0">
                <a:pos x="46" y="0"/>
              </a:cxn>
              <a:cxn ang="0">
                <a:pos x="55" y="9"/>
              </a:cxn>
              <a:cxn ang="0">
                <a:pos x="18" y="84"/>
              </a:cxn>
              <a:cxn ang="0">
                <a:pos x="13" y="101"/>
              </a:cxn>
              <a:cxn ang="0">
                <a:pos x="64" y="148"/>
              </a:cxn>
              <a:cxn ang="0">
                <a:pos x="87" y="202"/>
              </a:cxn>
              <a:cxn ang="0">
                <a:pos x="185" y="316"/>
              </a:cxn>
              <a:cxn ang="0">
                <a:pos x="171" y="405"/>
              </a:cxn>
              <a:cxn ang="0">
                <a:pos x="172" y="400"/>
              </a:cxn>
              <a:cxn ang="0">
                <a:pos x="363" y="496"/>
              </a:cxn>
              <a:cxn ang="0">
                <a:pos x="450" y="491"/>
              </a:cxn>
              <a:cxn ang="0">
                <a:pos x="592" y="388"/>
              </a:cxn>
              <a:cxn ang="0">
                <a:pos x="601" y="463"/>
              </a:cxn>
              <a:cxn ang="0">
                <a:pos x="614" y="642"/>
              </a:cxn>
              <a:cxn ang="0">
                <a:pos x="699" y="632"/>
              </a:cxn>
              <a:cxn ang="0">
                <a:pos x="899" y="627"/>
              </a:cxn>
              <a:cxn ang="0">
                <a:pos x="917" y="645"/>
              </a:cxn>
              <a:cxn ang="0">
                <a:pos x="1020" y="566"/>
              </a:cxn>
              <a:cxn ang="0">
                <a:pos x="1074" y="564"/>
              </a:cxn>
              <a:cxn ang="0">
                <a:pos x="1185" y="476"/>
              </a:cxn>
              <a:cxn ang="0">
                <a:pos x="1222" y="407"/>
              </a:cxn>
              <a:cxn ang="0">
                <a:pos x="1296" y="427"/>
              </a:cxn>
              <a:cxn ang="0">
                <a:pos x="1103" y="549"/>
              </a:cxn>
              <a:cxn ang="0">
                <a:pos x="1081" y="576"/>
              </a:cxn>
              <a:cxn ang="0">
                <a:pos x="991" y="629"/>
              </a:cxn>
              <a:cxn ang="0">
                <a:pos x="915" y="659"/>
              </a:cxn>
              <a:cxn ang="0">
                <a:pos x="786" y="640"/>
              </a:cxn>
              <a:cxn ang="0">
                <a:pos x="650" y="672"/>
              </a:cxn>
              <a:cxn ang="0">
                <a:pos x="603" y="651"/>
              </a:cxn>
              <a:cxn ang="0">
                <a:pos x="596" y="419"/>
              </a:cxn>
              <a:cxn ang="0">
                <a:pos x="590" y="399"/>
              </a:cxn>
              <a:cxn ang="0">
                <a:pos x="357" y="508"/>
              </a:cxn>
              <a:cxn ang="0">
                <a:pos x="305" y="423"/>
              </a:cxn>
              <a:cxn ang="0">
                <a:pos x="159" y="406"/>
              </a:cxn>
              <a:cxn ang="0">
                <a:pos x="186" y="364"/>
              </a:cxn>
              <a:cxn ang="0">
                <a:pos x="122" y="273"/>
              </a:cxn>
              <a:cxn ang="0">
                <a:pos x="38" y="156"/>
              </a:cxn>
              <a:cxn ang="0">
                <a:pos x="4" y="115"/>
              </a:cxn>
              <a:cxn ang="0">
                <a:pos x="11" y="70"/>
              </a:cxn>
              <a:cxn ang="0">
                <a:pos x="39" y="8"/>
              </a:cxn>
              <a:cxn ang="0">
                <a:pos x="49" y="1"/>
              </a:cxn>
              <a:cxn ang="0">
                <a:pos x="591" y="133"/>
              </a:cxn>
              <a:cxn ang="0">
                <a:pos x="1228" y="392"/>
              </a:cxn>
            </a:cxnLst>
            <a:rect l="0" t="0" r="r" b="b"/>
            <a:pathLst>
              <a:path w="1297" h="673">
                <a:moveTo>
                  <a:pt x="1222" y="407"/>
                </a:moveTo>
                <a:lnTo>
                  <a:pt x="1066" y="340"/>
                </a:lnTo>
                <a:lnTo>
                  <a:pt x="587" y="148"/>
                </a:lnTo>
                <a:lnTo>
                  <a:pt x="588" y="148"/>
                </a:lnTo>
                <a:lnTo>
                  <a:pt x="207" y="80"/>
                </a:lnTo>
                <a:cubicBezTo>
                  <a:pt x="206" y="80"/>
                  <a:pt x="206" y="80"/>
                  <a:pt x="205" y="80"/>
                </a:cubicBezTo>
                <a:lnTo>
                  <a:pt x="43" y="16"/>
                </a:lnTo>
                <a:cubicBezTo>
                  <a:pt x="40" y="15"/>
                  <a:pt x="38" y="11"/>
                  <a:pt x="38" y="7"/>
                </a:cubicBezTo>
                <a:cubicBezTo>
                  <a:pt x="39" y="3"/>
                  <a:pt x="42" y="0"/>
                  <a:pt x="46" y="0"/>
                </a:cubicBezTo>
                <a:lnTo>
                  <a:pt x="47" y="0"/>
                </a:lnTo>
                <a:cubicBezTo>
                  <a:pt x="49" y="0"/>
                  <a:pt x="51" y="1"/>
                  <a:pt x="52" y="3"/>
                </a:cubicBezTo>
                <a:cubicBezTo>
                  <a:pt x="54" y="4"/>
                  <a:pt x="55" y="7"/>
                  <a:pt x="55" y="9"/>
                </a:cubicBezTo>
                <a:lnTo>
                  <a:pt x="53" y="62"/>
                </a:lnTo>
                <a:cubicBezTo>
                  <a:pt x="52" y="65"/>
                  <a:pt x="51" y="67"/>
                  <a:pt x="48" y="69"/>
                </a:cubicBezTo>
                <a:lnTo>
                  <a:pt x="18" y="84"/>
                </a:lnTo>
                <a:lnTo>
                  <a:pt x="22" y="78"/>
                </a:lnTo>
                <a:lnTo>
                  <a:pt x="16" y="109"/>
                </a:lnTo>
                <a:lnTo>
                  <a:pt x="13" y="101"/>
                </a:lnTo>
                <a:lnTo>
                  <a:pt x="63" y="137"/>
                </a:lnTo>
                <a:cubicBezTo>
                  <a:pt x="64" y="138"/>
                  <a:pt x="66" y="140"/>
                  <a:pt x="66" y="142"/>
                </a:cubicBezTo>
                <a:cubicBezTo>
                  <a:pt x="66" y="144"/>
                  <a:pt x="66" y="147"/>
                  <a:pt x="64" y="148"/>
                </a:cubicBezTo>
                <a:lnTo>
                  <a:pt x="51" y="166"/>
                </a:lnTo>
                <a:lnTo>
                  <a:pt x="51" y="156"/>
                </a:lnTo>
                <a:lnTo>
                  <a:pt x="87" y="202"/>
                </a:lnTo>
                <a:lnTo>
                  <a:pt x="134" y="263"/>
                </a:lnTo>
                <a:lnTo>
                  <a:pt x="183" y="313"/>
                </a:lnTo>
                <a:cubicBezTo>
                  <a:pt x="184" y="314"/>
                  <a:pt x="185" y="315"/>
                  <a:pt x="185" y="316"/>
                </a:cubicBezTo>
                <a:lnTo>
                  <a:pt x="201" y="359"/>
                </a:lnTo>
                <a:cubicBezTo>
                  <a:pt x="202" y="362"/>
                  <a:pt x="201" y="364"/>
                  <a:pt x="200" y="367"/>
                </a:cubicBezTo>
                <a:lnTo>
                  <a:pt x="171" y="405"/>
                </a:lnTo>
                <a:lnTo>
                  <a:pt x="170" y="395"/>
                </a:lnTo>
                <a:lnTo>
                  <a:pt x="178" y="402"/>
                </a:lnTo>
                <a:lnTo>
                  <a:pt x="172" y="400"/>
                </a:lnTo>
                <a:lnTo>
                  <a:pt x="306" y="407"/>
                </a:lnTo>
                <a:cubicBezTo>
                  <a:pt x="308" y="407"/>
                  <a:pt x="311" y="409"/>
                  <a:pt x="312" y="411"/>
                </a:cubicBezTo>
                <a:lnTo>
                  <a:pt x="363" y="496"/>
                </a:lnTo>
                <a:lnTo>
                  <a:pt x="356" y="492"/>
                </a:lnTo>
                <a:lnTo>
                  <a:pt x="455" y="489"/>
                </a:lnTo>
                <a:lnTo>
                  <a:pt x="450" y="491"/>
                </a:lnTo>
                <a:lnTo>
                  <a:pt x="580" y="386"/>
                </a:lnTo>
                <a:cubicBezTo>
                  <a:pt x="582" y="385"/>
                  <a:pt x="584" y="384"/>
                  <a:pt x="587" y="385"/>
                </a:cubicBezTo>
                <a:cubicBezTo>
                  <a:pt x="589" y="385"/>
                  <a:pt x="591" y="386"/>
                  <a:pt x="592" y="388"/>
                </a:cubicBezTo>
                <a:lnTo>
                  <a:pt x="610" y="417"/>
                </a:lnTo>
                <a:cubicBezTo>
                  <a:pt x="611" y="419"/>
                  <a:pt x="612" y="421"/>
                  <a:pt x="611" y="423"/>
                </a:cubicBezTo>
                <a:lnTo>
                  <a:pt x="601" y="463"/>
                </a:lnTo>
                <a:lnTo>
                  <a:pt x="601" y="460"/>
                </a:lnTo>
                <a:lnTo>
                  <a:pt x="619" y="649"/>
                </a:lnTo>
                <a:lnTo>
                  <a:pt x="614" y="642"/>
                </a:lnTo>
                <a:lnTo>
                  <a:pt x="650" y="657"/>
                </a:lnTo>
                <a:lnTo>
                  <a:pt x="644" y="657"/>
                </a:lnTo>
                <a:lnTo>
                  <a:pt x="699" y="632"/>
                </a:lnTo>
                <a:cubicBezTo>
                  <a:pt x="700" y="632"/>
                  <a:pt x="700" y="632"/>
                  <a:pt x="701" y="632"/>
                </a:cubicBezTo>
                <a:lnTo>
                  <a:pt x="784" y="624"/>
                </a:lnTo>
                <a:lnTo>
                  <a:pt x="899" y="627"/>
                </a:lnTo>
                <a:cubicBezTo>
                  <a:pt x="901" y="627"/>
                  <a:pt x="903" y="628"/>
                  <a:pt x="904" y="629"/>
                </a:cubicBezTo>
                <a:lnTo>
                  <a:pt x="925" y="647"/>
                </a:lnTo>
                <a:lnTo>
                  <a:pt x="917" y="645"/>
                </a:lnTo>
                <a:lnTo>
                  <a:pt x="982" y="617"/>
                </a:lnTo>
                <a:lnTo>
                  <a:pt x="979" y="620"/>
                </a:lnTo>
                <a:lnTo>
                  <a:pt x="1020" y="566"/>
                </a:lnTo>
                <a:cubicBezTo>
                  <a:pt x="1021" y="564"/>
                  <a:pt x="1023" y="563"/>
                  <a:pt x="1026" y="563"/>
                </a:cubicBezTo>
                <a:lnTo>
                  <a:pt x="1080" y="560"/>
                </a:lnTo>
                <a:lnTo>
                  <a:pt x="1074" y="564"/>
                </a:lnTo>
                <a:lnTo>
                  <a:pt x="1092" y="538"/>
                </a:lnTo>
                <a:cubicBezTo>
                  <a:pt x="1093" y="537"/>
                  <a:pt x="1093" y="537"/>
                  <a:pt x="1094" y="536"/>
                </a:cubicBezTo>
                <a:lnTo>
                  <a:pt x="1185" y="476"/>
                </a:lnTo>
                <a:lnTo>
                  <a:pt x="1285" y="420"/>
                </a:lnTo>
                <a:lnTo>
                  <a:pt x="1285" y="434"/>
                </a:lnTo>
                <a:lnTo>
                  <a:pt x="1222" y="407"/>
                </a:lnTo>
                <a:lnTo>
                  <a:pt x="1228" y="392"/>
                </a:lnTo>
                <a:lnTo>
                  <a:pt x="1292" y="420"/>
                </a:lnTo>
                <a:cubicBezTo>
                  <a:pt x="1294" y="421"/>
                  <a:pt x="1296" y="424"/>
                  <a:pt x="1296" y="427"/>
                </a:cubicBezTo>
                <a:cubicBezTo>
                  <a:pt x="1297" y="430"/>
                  <a:pt x="1295" y="432"/>
                  <a:pt x="1292" y="434"/>
                </a:cubicBezTo>
                <a:lnTo>
                  <a:pt x="1194" y="489"/>
                </a:lnTo>
                <a:lnTo>
                  <a:pt x="1103" y="549"/>
                </a:lnTo>
                <a:lnTo>
                  <a:pt x="1105" y="547"/>
                </a:lnTo>
                <a:lnTo>
                  <a:pt x="1087" y="573"/>
                </a:lnTo>
                <a:cubicBezTo>
                  <a:pt x="1086" y="575"/>
                  <a:pt x="1083" y="576"/>
                  <a:pt x="1081" y="576"/>
                </a:cubicBezTo>
                <a:lnTo>
                  <a:pt x="1026" y="579"/>
                </a:lnTo>
                <a:lnTo>
                  <a:pt x="1032" y="576"/>
                </a:lnTo>
                <a:lnTo>
                  <a:pt x="991" y="629"/>
                </a:lnTo>
                <a:cubicBezTo>
                  <a:pt x="990" y="630"/>
                  <a:pt x="989" y="631"/>
                  <a:pt x="988" y="632"/>
                </a:cubicBezTo>
                <a:lnTo>
                  <a:pt x="924" y="660"/>
                </a:lnTo>
                <a:cubicBezTo>
                  <a:pt x="921" y="661"/>
                  <a:pt x="918" y="661"/>
                  <a:pt x="915" y="659"/>
                </a:cubicBezTo>
                <a:lnTo>
                  <a:pt x="894" y="641"/>
                </a:lnTo>
                <a:lnTo>
                  <a:pt x="899" y="643"/>
                </a:lnTo>
                <a:lnTo>
                  <a:pt x="786" y="640"/>
                </a:lnTo>
                <a:lnTo>
                  <a:pt x="703" y="648"/>
                </a:lnTo>
                <a:lnTo>
                  <a:pt x="705" y="647"/>
                </a:lnTo>
                <a:lnTo>
                  <a:pt x="650" y="672"/>
                </a:lnTo>
                <a:cubicBezTo>
                  <a:pt x="648" y="673"/>
                  <a:pt x="646" y="673"/>
                  <a:pt x="644" y="672"/>
                </a:cubicBezTo>
                <a:lnTo>
                  <a:pt x="608" y="657"/>
                </a:lnTo>
                <a:cubicBezTo>
                  <a:pt x="606" y="656"/>
                  <a:pt x="604" y="653"/>
                  <a:pt x="603" y="651"/>
                </a:cubicBezTo>
                <a:lnTo>
                  <a:pt x="585" y="462"/>
                </a:lnTo>
                <a:cubicBezTo>
                  <a:pt x="585" y="461"/>
                  <a:pt x="585" y="460"/>
                  <a:pt x="585" y="459"/>
                </a:cubicBezTo>
                <a:lnTo>
                  <a:pt x="596" y="419"/>
                </a:lnTo>
                <a:lnTo>
                  <a:pt x="597" y="426"/>
                </a:lnTo>
                <a:lnTo>
                  <a:pt x="578" y="397"/>
                </a:lnTo>
                <a:lnTo>
                  <a:pt x="590" y="399"/>
                </a:lnTo>
                <a:lnTo>
                  <a:pt x="460" y="503"/>
                </a:lnTo>
                <a:cubicBezTo>
                  <a:pt x="459" y="504"/>
                  <a:pt x="457" y="505"/>
                  <a:pt x="455" y="505"/>
                </a:cubicBezTo>
                <a:lnTo>
                  <a:pt x="357" y="508"/>
                </a:lnTo>
                <a:cubicBezTo>
                  <a:pt x="354" y="508"/>
                  <a:pt x="351" y="506"/>
                  <a:pt x="350" y="504"/>
                </a:cubicBezTo>
                <a:lnTo>
                  <a:pt x="298" y="419"/>
                </a:lnTo>
                <a:lnTo>
                  <a:pt x="305" y="423"/>
                </a:lnTo>
                <a:lnTo>
                  <a:pt x="171" y="416"/>
                </a:lnTo>
                <a:cubicBezTo>
                  <a:pt x="169" y="416"/>
                  <a:pt x="167" y="415"/>
                  <a:pt x="166" y="413"/>
                </a:cubicBezTo>
                <a:lnTo>
                  <a:pt x="159" y="406"/>
                </a:lnTo>
                <a:cubicBezTo>
                  <a:pt x="156" y="403"/>
                  <a:pt x="156" y="399"/>
                  <a:pt x="158" y="395"/>
                </a:cubicBezTo>
                <a:lnTo>
                  <a:pt x="187" y="357"/>
                </a:lnTo>
                <a:lnTo>
                  <a:pt x="186" y="364"/>
                </a:lnTo>
                <a:lnTo>
                  <a:pt x="170" y="322"/>
                </a:lnTo>
                <a:lnTo>
                  <a:pt x="172" y="324"/>
                </a:lnTo>
                <a:lnTo>
                  <a:pt x="122" y="273"/>
                </a:lnTo>
                <a:lnTo>
                  <a:pt x="75" y="212"/>
                </a:lnTo>
                <a:lnTo>
                  <a:pt x="38" y="166"/>
                </a:lnTo>
                <a:cubicBezTo>
                  <a:pt x="36" y="163"/>
                  <a:pt x="36" y="159"/>
                  <a:pt x="38" y="156"/>
                </a:cubicBezTo>
                <a:lnTo>
                  <a:pt x="52" y="139"/>
                </a:lnTo>
                <a:lnTo>
                  <a:pt x="53" y="150"/>
                </a:lnTo>
                <a:lnTo>
                  <a:pt x="4" y="115"/>
                </a:lnTo>
                <a:cubicBezTo>
                  <a:pt x="1" y="113"/>
                  <a:pt x="0" y="110"/>
                  <a:pt x="1" y="107"/>
                </a:cubicBezTo>
                <a:lnTo>
                  <a:pt x="6" y="75"/>
                </a:lnTo>
                <a:cubicBezTo>
                  <a:pt x="7" y="73"/>
                  <a:pt x="8" y="71"/>
                  <a:pt x="11" y="70"/>
                </a:cubicBezTo>
                <a:lnTo>
                  <a:pt x="41" y="54"/>
                </a:lnTo>
                <a:lnTo>
                  <a:pt x="37" y="61"/>
                </a:lnTo>
                <a:lnTo>
                  <a:pt x="39" y="8"/>
                </a:lnTo>
                <a:lnTo>
                  <a:pt x="47" y="16"/>
                </a:lnTo>
                <a:lnTo>
                  <a:pt x="46" y="16"/>
                </a:lnTo>
                <a:lnTo>
                  <a:pt x="49" y="1"/>
                </a:lnTo>
                <a:lnTo>
                  <a:pt x="211" y="65"/>
                </a:lnTo>
                <a:lnTo>
                  <a:pt x="210" y="64"/>
                </a:lnTo>
                <a:lnTo>
                  <a:pt x="591" y="133"/>
                </a:lnTo>
                <a:cubicBezTo>
                  <a:pt x="592" y="133"/>
                  <a:pt x="592" y="133"/>
                  <a:pt x="593" y="133"/>
                </a:cubicBezTo>
                <a:lnTo>
                  <a:pt x="1072" y="325"/>
                </a:lnTo>
                <a:lnTo>
                  <a:pt x="1228" y="392"/>
                </a:lnTo>
                <a:lnTo>
                  <a:pt x="1222" y="407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65" name="Freeform 172">
            <a:extLst>
              <a:ext uri="{FF2B5EF4-FFF2-40B4-BE49-F238E27FC236}">
                <a16:creationId xmlns:a16="http://schemas.microsoft.com/office/drawing/2014/main" id="{A07C671E-5D1A-1289-CEC6-2330F9F4558D}"/>
              </a:ext>
            </a:extLst>
          </xdr:cNvPr>
          <xdr:cNvSpPr>
            <a:spLocks/>
          </xdr:cNvSpPr>
        </xdr:nvSpPr>
        <xdr:spPr bwMode="auto">
          <a:xfrm>
            <a:off x="5993844" y="2854325"/>
            <a:ext cx="325041" cy="168275"/>
          </a:xfrm>
          <a:custGeom>
            <a:avLst/>
            <a:gdLst/>
            <a:ahLst/>
            <a:cxnLst>
              <a:cxn ang="0">
                <a:pos x="189" y="11"/>
              </a:cxn>
              <a:cxn ang="0">
                <a:pos x="137" y="8"/>
              </a:cxn>
              <a:cxn ang="0">
                <a:pos x="117" y="24"/>
              </a:cxn>
              <a:cxn ang="0">
                <a:pos x="71" y="28"/>
              </a:cxn>
              <a:cxn ang="0">
                <a:pos x="60" y="20"/>
              </a:cxn>
              <a:cxn ang="0">
                <a:pos x="28" y="0"/>
              </a:cxn>
              <a:cxn ang="0">
                <a:pos x="0" y="20"/>
              </a:cxn>
              <a:cxn ang="0">
                <a:pos x="10" y="37"/>
              </a:cxn>
              <a:cxn ang="0">
                <a:pos x="81" y="79"/>
              </a:cxn>
              <a:cxn ang="0">
                <a:pos x="108" y="106"/>
              </a:cxn>
              <a:cxn ang="0">
                <a:pos x="180" y="37"/>
              </a:cxn>
              <a:cxn ang="0">
                <a:pos x="189" y="11"/>
              </a:cxn>
            </a:cxnLst>
            <a:rect l="0" t="0" r="r" b="b"/>
            <a:pathLst>
              <a:path w="189" h="106">
                <a:moveTo>
                  <a:pt x="189" y="11"/>
                </a:moveTo>
                <a:lnTo>
                  <a:pt x="137" y="8"/>
                </a:lnTo>
                <a:lnTo>
                  <a:pt x="117" y="24"/>
                </a:lnTo>
                <a:lnTo>
                  <a:pt x="71" y="28"/>
                </a:lnTo>
                <a:lnTo>
                  <a:pt x="60" y="20"/>
                </a:lnTo>
                <a:lnTo>
                  <a:pt x="28" y="0"/>
                </a:lnTo>
                <a:lnTo>
                  <a:pt x="0" y="20"/>
                </a:lnTo>
                <a:lnTo>
                  <a:pt x="10" y="37"/>
                </a:lnTo>
                <a:lnTo>
                  <a:pt x="81" y="79"/>
                </a:lnTo>
                <a:lnTo>
                  <a:pt x="108" y="106"/>
                </a:lnTo>
                <a:lnTo>
                  <a:pt x="180" y="37"/>
                </a:lnTo>
                <a:lnTo>
                  <a:pt x="189" y="11"/>
                </a:lnTo>
                <a:close/>
              </a:path>
            </a:pathLst>
          </a:custGeom>
          <a:solidFill>
            <a:schemeClr val="tx2">
              <a:lumMod val="25000"/>
              <a:lumOff val="75000"/>
            </a:schemeClr>
          </a:solidFill>
          <a:ln w="9525">
            <a:solidFill>
              <a:schemeClr val="bg1">
                <a:lumMod val="50000"/>
              </a:schemeClr>
            </a:solidFill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66" name="Freeform 173">
            <a:extLst>
              <a:ext uri="{FF2B5EF4-FFF2-40B4-BE49-F238E27FC236}">
                <a16:creationId xmlns:a16="http://schemas.microsoft.com/office/drawing/2014/main" id="{B2DF5D19-93D1-3568-2712-E244A68D3E70}"/>
              </a:ext>
            </a:extLst>
          </xdr:cNvPr>
          <xdr:cNvSpPr>
            <a:spLocks noEditPoints="1"/>
          </xdr:cNvSpPr>
        </xdr:nvSpPr>
        <xdr:spPr bwMode="auto">
          <a:xfrm>
            <a:off x="5988684" y="2849563"/>
            <a:ext cx="337079" cy="177800"/>
          </a:xfrm>
          <a:custGeom>
            <a:avLst/>
            <a:gdLst/>
            <a:ahLst/>
            <a:cxnLst>
              <a:cxn ang="0">
                <a:pos x="514" y="35"/>
              </a:cxn>
              <a:cxn ang="0">
                <a:pos x="521" y="46"/>
              </a:cxn>
              <a:cxn ang="0">
                <a:pos x="380" y="38"/>
              </a:cxn>
              <a:cxn ang="0">
                <a:pos x="385" y="36"/>
              </a:cxn>
              <a:cxn ang="0">
                <a:pos x="329" y="81"/>
              </a:cxn>
              <a:cxn ang="0">
                <a:pos x="325" y="83"/>
              </a:cxn>
              <a:cxn ang="0">
                <a:pos x="202" y="94"/>
              </a:cxn>
              <a:cxn ang="0">
                <a:pos x="196" y="92"/>
              </a:cxn>
              <a:cxn ang="0">
                <a:pos x="167" y="71"/>
              </a:cxn>
              <a:cxn ang="0">
                <a:pos x="80" y="15"/>
              </a:cxn>
              <a:cxn ang="0">
                <a:pos x="89" y="15"/>
              </a:cxn>
              <a:cxn ang="0">
                <a:pos x="14" y="71"/>
              </a:cxn>
              <a:cxn ang="0">
                <a:pos x="16" y="60"/>
              </a:cxn>
              <a:cxn ang="0">
                <a:pos x="43" y="105"/>
              </a:cxn>
              <a:cxn ang="0">
                <a:pos x="40" y="102"/>
              </a:cxn>
              <a:cxn ang="0">
                <a:pos x="232" y="217"/>
              </a:cxn>
              <a:cxn ang="0">
                <a:pos x="233" y="218"/>
              </a:cxn>
              <a:cxn ang="0">
                <a:pos x="306" y="291"/>
              </a:cxn>
              <a:cxn ang="0">
                <a:pos x="295" y="291"/>
              </a:cxn>
              <a:cxn ang="0">
                <a:pos x="490" y="103"/>
              </a:cxn>
              <a:cxn ang="0">
                <a:pos x="488" y="106"/>
              </a:cxn>
              <a:cxn ang="0">
                <a:pos x="514" y="35"/>
              </a:cxn>
              <a:cxn ang="0">
                <a:pos x="503" y="112"/>
              </a:cxn>
              <a:cxn ang="0">
                <a:pos x="501" y="115"/>
              </a:cxn>
              <a:cxn ang="0">
                <a:pos x="306" y="302"/>
              </a:cxn>
              <a:cxn ang="0">
                <a:pos x="295" y="302"/>
              </a:cxn>
              <a:cxn ang="0">
                <a:pos x="222" y="229"/>
              </a:cxn>
              <a:cxn ang="0">
                <a:pos x="223" y="230"/>
              </a:cxn>
              <a:cxn ang="0">
                <a:pos x="32" y="116"/>
              </a:cxn>
              <a:cxn ang="0">
                <a:pos x="29" y="113"/>
              </a:cxn>
              <a:cxn ang="0">
                <a:pos x="3" y="68"/>
              </a:cxn>
              <a:cxn ang="0">
                <a:pos x="5" y="58"/>
              </a:cxn>
              <a:cxn ang="0">
                <a:pos x="80" y="2"/>
              </a:cxn>
              <a:cxn ang="0">
                <a:pos x="89" y="2"/>
              </a:cxn>
              <a:cxn ang="0">
                <a:pos x="176" y="58"/>
              </a:cxn>
              <a:cxn ang="0">
                <a:pos x="206" y="79"/>
              </a:cxn>
              <a:cxn ang="0">
                <a:pos x="201" y="78"/>
              </a:cxn>
              <a:cxn ang="0">
                <a:pos x="323" y="67"/>
              </a:cxn>
              <a:cxn ang="0">
                <a:pos x="319" y="68"/>
              </a:cxn>
              <a:cxn ang="0">
                <a:pos x="375" y="24"/>
              </a:cxn>
              <a:cxn ang="0">
                <a:pos x="380" y="22"/>
              </a:cxn>
              <a:cxn ang="0">
                <a:pos x="522" y="30"/>
              </a:cxn>
              <a:cxn ang="0">
                <a:pos x="528" y="33"/>
              </a:cxn>
              <a:cxn ang="0">
                <a:pos x="529" y="41"/>
              </a:cxn>
              <a:cxn ang="0">
                <a:pos x="503" y="112"/>
              </a:cxn>
            </a:cxnLst>
            <a:rect l="0" t="0" r="r" b="b"/>
            <a:pathLst>
              <a:path w="530" h="305">
                <a:moveTo>
                  <a:pt x="514" y="35"/>
                </a:moveTo>
                <a:lnTo>
                  <a:pt x="521" y="46"/>
                </a:lnTo>
                <a:lnTo>
                  <a:pt x="380" y="38"/>
                </a:lnTo>
                <a:lnTo>
                  <a:pt x="385" y="36"/>
                </a:lnTo>
                <a:lnTo>
                  <a:pt x="329" y="81"/>
                </a:lnTo>
                <a:cubicBezTo>
                  <a:pt x="328" y="82"/>
                  <a:pt x="326" y="83"/>
                  <a:pt x="325" y="83"/>
                </a:cubicBezTo>
                <a:lnTo>
                  <a:pt x="202" y="94"/>
                </a:lnTo>
                <a:cubicBezTo>
                  <a:pt x="200" y="94"/>
                  <a:pt x="198" y="93"/>
                  <a:pt x="196" y="92"/>
                </a:cubicBezTo>
                <a:lnTo>
                  <a:pt x="167" y="71"/>
                </a:lnTo>
                <a:lnTo>
                  <a:pt x="80" y="15"/>
                </a:lnTo>
                <a:lnTo>
                  <a:pt x="89" y="15"/>
                </a:lnTo>
                <a:lnTo>
                  <a:pt x="14" y="71"/>
                </a:lnTo>
                <a:lnTo>
                  <a:pt x="16" y="60"/>
                </a:lnTo>
                <a:lnTo>
                  <a:pt x="43" y="105"/>
                </a:lnTo>
                <a:lnTo>
                  <a:pt x="40" y="102"/>
                </a:lnTo>
                <a:lnTo>
                  <a:pt x="232" y="217"/>
                </a:lnTo>
                <a:cubicBezTo>
                  <a:pt x="232" y="217"/>
                  <a:pt x="233" y="217"/>
                  <a:pt x="233" y="218"/>
                </a:cubicBezTo>
                <a:lnTo>
                  <a:pt x="306" y="291"/>
                </a:lnTo>
                <a:lnTo>
                  <a:pt x="295" y="291"/>
                </a:lnTo>
                <a:lnTo>
                  <a:pt x="490" y="103"/>
                </a:lnTo>
                <a:lnTo>
                  <a:pt x="488" y="106"/>
                </a:lnTo>
                <a:lnTo>
                  <a:pt x="514" y="35"/>
                </a:lnTo>
                <a:close/>
                <a:moveTo>
                  <a:pt x="503" y="112"/>
                </a:moveTo>
                <a:cubicBezTo>
                  <a:pt x="502" y="113"/>
                  <a:pt x="502" y="114"/>
                  <a:pt x="501" y="115"/>
                </a:cubicBezTo>
                <a:lnTo>
                  <a:pt x="306" y="302"/>
                </a:lnTo>
                <a:cubicBezTo>
                  <a:pt x="303" y="305"/>
                  <a:pt x="298" y="305"/>
                  <a:pt x="295" y="302"/>
                </a:cubicBezTo>
                <a:lnTo>
                  <a:pt x="222" y="229"/>
                </a:lnTo>
                <a:lnTo>
                  <a:pt x="223" y="230"/>
                </a:lnTo>
                <a:lnTo>
                  <a:pt x="32" y="116"/>
                </a:lnTo>
                <a:cubicBezTo>
                  <a:pt x="31" y="115"/>
                  <a:pt x="30" y="114"/>
                  <a:pt x="29" y="113"/>
                </a:cubicBezTo>
                <a:lnTo>
                  <a:pt x="3" y="68"/>
                </a:lnTo>
                <a:cubicBezTo>
                  <a:pt x="0" y="65"/>
                  <a:pt x="1" y="60"/>
                  <a:pt x="5" y="58"/>
                </a:cubicBezTo>
                <a:lnTo>
                  <a:pt x="80" y="2"/>
                </a:lnTo>
                <a:cubicBezTo>
                  <a:pt x="82" y="0"/>
                  <a:pt x="86" y="0"/>
                  <a:pt x="89" y="2"/>
                </a:cubicBezTo>
                <a:lnTo>
                  <a:pt x="176" y="58"/>
                </a:lnTo>
                <a:lnTo>
                  <a:pt x="206" y="79"/>
                </a:lnTo>
                <a:lnTo>
                  <a:pt x="201" y="78"/>
                </a:lnTo>
                <a:lnTo>
                  <a:pt x="323" y="67"/>
                </a:lnTo>
                <a:lnTo>
                  <a:pt x="319" y="68"/>
                </a:lnTo>
                <a:lnTo>
                  <a:pt x="375" y="24"/>
                </a:lnTo>
                <a:cubicBezTo>
                  <a:pt x="377" y="23"/>
                  <a:pt x="378" y="22"/>
                  <a:pt x="380" y="22"/>
                </a:cubicBezTo>
                <a:lnTo>
                  <a:pt x="522" y="30"/>
                </a:lnTo>
                <a:cubicBezTo>
                  <a:pt x="524" y="30"/>
                  <a:pt x="527" y="31"/>
                  <a:pt x="528" y="33"/>
                </a:cubicBezTo>
                <a:cubicBezTo>
                  <a:pt x="530" y="36"/>
                  <a:pt x="530" y="38"/>
                  <a:pt x="529" y="41"/>
                </a:cubicBezTo>
                <a:lnTo>
                  <a:pt x="503" y="112"/>
                </a:lnTo>
                <a:close/>
              </a:path>
            </a:pathLst>
          </a:custGeom>
          <a:solidFill>
            <a:srgbClr val="969696"/>
          </a:solidFill>
          <a:ln w="0" cap="flat">
            <a:solidFill>
              <a:schemeClr val="bg1">
                <a:lumMod val="50000"/>
              </a:schemeClr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1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endParaRPr>
          </a:p>
        </xdr:txBody>
      </xdr:sp>
      <xdr:sp macro="" textlink="">
        <xdr:nvSpPr>
          <xdr:cNvPr id="67" name="Rectangle 99">
            <a:extLst>
              <a:ext uri="{FF2B5EF4-FFF2-40B4-BE49-F238E27FC236}">
                <a16:creationId xmlns:a16="http://schemas.microsoft.com/office/drawing/2014/main" id="{3C1DBFAD-09A9-544E-5F30-BEF9A75884EA}"/>
              </a:ext>
            </a:extLst>
          </xdr:cNvPr>
          <xdr:cNvSpPr>
            <a:spLocks noChangeArrowheads="1"/>
          </xdr:cNvSpPr>
        </xdr:nvSpPr>
        <xdr:spPr bwMode="auto">
          <a:xfrm>
            <a:off x="4978615" y="4363821"/>
            <a:ext cx="389804" cy="1705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1100" b="1" i="0" u="none" strike="noStrike" kern="1200" cap="none" spc="0" normalizeH="0" baseline="0">
                <a:ln>
                  <a:noFill/>
                </a:ln>
                <a:solidFill>
                  <a:prstClr val="black">
                    <a:lumMod val="65000"/>
                    <a:lumOff val="35000"/>
                  </a:prstClr>
                </a:solidFill>
                <a:effectLst/>
                <a:uLnTx/>
                <a:uFillTx/>
                <a:latin typeface="+mj-lt"/>
                <a:ea typeface="Source Sans Pro Light" panose="020B0403030403020204" pitchFamily="34" charset="0"/>
                <a:cs typeface="Arial" pitchFamily="34" charset="0"/>
              </a:rPr>
              <a:t>SP (4) </a:t>
            </a:r>
          </a:p>
        </xdr:txBody>
      </xdr:sp>
      <xdr:sp macro="" textlink="">
        <xdr:nvSpPr>
          <xdr:cNvPr id="68" name="Rectangle 100">
            <a:extLst>
              <a:ext uri="{FF2B5EF4-FFF2-40B4-BE49-F238E27FC236}">
                <a16:creationId xmlns:a16="http://schemas.microsoft.com/office/drawing/2014/main" id="{7D99ABD4-E9FC-8020-1887-43A62B1C931E}"/>
              </a:ext>
            </a:extLst>
          </xdr:cNvPr>
          <xdr:cNvSpPr>
            <a:spLocks noChangeArrowheads="1"/>
          </xdr:cNvSpPr>
        </xdr:nvSpPr>
        <xdr:spPr bwMode="auto">
          <a:xfrm>
            <a:off x="6338260" y="2932648"/>
            <a:ext cx="682649" cy="162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1100" b="1" i="0" u="none" strike="noStrike" kern="1200" cap="none" spc="0" normalizeH="0" baseline="0">
                <a:ln>
                  <a:noFill/>
                </a:ln>
                <a:solidFill>
                  <a:prstClr val="black">
                    <a:lumMod val="65000"/>
                    <a:lumOff val="35000"/>
                  </a:prstClr>
                </a:solidFill>
                <a:effectLst/>
                <a:uLnTx/>
                <a:uFillTx/>
                <a:latin typeface="+mj-lt"/>
                <a:ea typeface="Source Sans Pro Light" panose="020B0403030403020204" pitchFamily="34" charset="0"/>
                <a:cs typeface="Arial" pitchFamily="34" charset="0"/>
              </a:rPr>
              <a:t>AL (1)</a:t>
            </a:r>
          </a:p>
        </xdr:txBody>
      </xdr:sp>
      <xdr:sp macro="" textlink="">
        <xdr:nvSpPr>
          <xdr:cNvPr id="69" name="Rectangle 101">
            <a:extLst>
              <a:ext uri="{FF2B5EF4-FFF2-40B4-BE49-F238E27FC236}">
                <a16:creationId xmlns:a16="http://schemas.microsoft.com/office/drawing/2014/main" id="{C7CF402F-8A27-DA54-47EA-8476882FE14C}"/>
              </a:ext>
            </a:extLst>
          </xdr:cNvPr>
          <xdr:cNvSpPr>
            <a:spLocks noChangeArrowheads="1"/>
          </xdr:cNvSpPr>
        </xdr:nvSpPr>
        <xdr:spPr bwMode="auto">
          <a:xfrm>
            <a:off x="6463302" y="2699721"/>
            <a:ext cx="518137" cy="1686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1100" b="1" i="0" u="none" strike="noStrike" kern="1200" cap="none" spc="0" normalizeH="0" baseline="0">
                <a:ln>
                  <a:noFill/>
                </a:ln>
                <a:solidFill>
                  <a:prstClr val="black">
                    <a:lumMod val="65000"/>
                    <a:lumOff val="35000"/>
                  </a:prstClr>
                </a:solidFill>
                <a:effectLst/>
                <a:uLnTx/>
                <a:uFillTx/>
                <a:latin typeface="+mj-lt"/>
                <a:ea typeface="Source Sans Pro Light" panose="020B0403030403020204" pitchFamily="34" charset="0"/>
                <a:cs typeface="Arial" pitchFamily="34" charset="0"/>
              </a:rPr>
              <a:t>PE (1)</a:t>
            </a:r>
          </a:p>
        </xdr:txBody>
      </xdr:sp>
      <xdr:sp macro="" textlink="">
        <xdr:nvSpPr>
          <xdr:cNvPr id="70" name="Rectangle 102">
            <a:extLst>
              <a:ext uri="{FF2B5EF4-FFF2-40B4-BE49-F238E27FC236}">
                <a16:creationId xmlns:a16="http://schemas.microsoft.com/office/drawing/2014/main" id="{664609E2-6F2A-426F-7E1A-0443A02FE5C3}"/>
              </a:ext>
            </a:extLst>
          </xdr:cNvPr>
          <xdr:cNvSpPr>
            <a:spLocks noChangeArrowheads="1"/>
          </xdr:cNvSpPr>
        </xdr:nvSpPr>
        <xdr:spPr bwMode="auto">
          <a:xfrm>
            <a:off x="5559807" y="4238867"/>
            <a:ext cx="569902" cy="170272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1100" b="1" i="0" u="none" strike="noStrike" kern="1200" cap="none" spc="0" normalizeH="0" baseline="0">
                <a:ln>
                  <a:noFill/>
                </a:ln>
                <a:solidFill>
                  <a:prstClr val="black">
                    <a:lumMod val="65000"/>
                    <a:lumOff val="35000"/>
                  </a:prstClr>
                </a:solidFill>
                <a:effectLst/>
                <a:uLnTx/>
                <a:uFillTx/>
                <a:latin typeface="+mj-lt"/>
                <a:ea typeface="Source Sans Pro Light" panose="020B0403030403020204" pitchFamily="34" charset="0"/>
                <a:cs typeface="Arial" pitchFamily="34" charset="0"/>
              </a:rPr>
              <a:t>RJ (7) </a:t>
            </a:r>
          </a:p>
        </xdr:txBody>
      </xdr:sp>
    </xdr:grpSp>
    <xdr:clientData/>
  </xdr:twoCellAnchor>
  <xdr:twoCellAnchor>
    <xdr:from>
      <xdr:col>4</xdr:col>
      <xdr:colOff>1262838</xdr:colOff>
      <xdr:row>85</xdr:row>
      <xdr:rowOff>10765</xdr:rowOff>
    </xdr:from>
    <xdr:to>
      <xdr:col>11</xdr:col>
      <xdr:colOff>104776</xdr:colOff>
      <xdr:row>105</xdr:row>
      <xdr:rowOff>159545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1" name="Chart 105">
              <a:extLst>
                <a:ext uri="{FF2B5EF4-FFF2-40B4-BE49-F238E27FC236}">
                  <a16:creationId xmlns:a16="http://schemas.microsoft.com/office/drawing/2014/main" id="{08789D6F-505F-48B9-91F6-66B2A2A349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23788" y="16638240"/>
              <a:ext cx="10322738" cy="40413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1</xdr:col>
      <xdr:colOff>436622</xdr:colOff>
      <xdr:row>17</xdr:row>
      <xdr:rowOff>77561</xdr:rowOff>
    </xdr:from>
    <xdr:ext cx="1080000" cy="360000"/>
    <xdr:pic>
      <xdr:nvPicPr>
        <xdr:cNvPr id="72" name="Picture 106">
          <a:extLst>
            <a:ext uri="{FF2B5EF4-FFF2-40B4-BE49-F238E27FC236}">
              <a16:creationId xmlns:a16="http://schemas.microsoft.com/office/drawing/2014/main" id="{D8693B0C-2FDC-4FDC-8321-9342ADC86EE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1" y="3363686"/>
          <a:ext cx="1080000" cy="360000"/>
        </a:xfrm>
        <a:prstGeom prst="rect">
          <a:avLst/>
        </a:prstGeom>
      </xdr:spPr>
    </xdr:pic>
    <xdr:clientData/>
  </xdr:oneCellAnchor>
  <xdr:oneCellAnchor>
    <xdr:from>
      <xdr:col>2</xdr:col>
      <xdr:colOff>915038</xdr:colOff>
      <xdr:row>17</xdr:row>
      <xdr:rowOff>77561</xdr:rowOff>
    </xdr:from>
    <xdr:ext cx="1080000" cy="360000"/>
    <xdr:pic>
      <xdr:nvPicPr>
        <xdr:cNvPr id="73" name="Picture 107">
          <a:extLst>
            <a:ext uri="{FF2B5EF4-FFF2-40B4-BE49-F238E27FC236}">
              <a16:creationId xmlns:a16="http://schemas.microsoft.com/office/drawing/2014/main" id="{753CD81C-2DEA-4A57-8748-0A85F95B7483}"/>
            </a:ext>
          </a:extLst>
        </xdr:cNvPr>
        <xdr:cNvPicPr preferRelativeResize="0"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257" y="3363686"/>
          <a:ext cx="1080000" cy="360000"/>
        </a:xfrm>
        <a:prstGeom prst="rect">
          <a:avLst/>
        </a:prstGeom>
      </xdr:spPr>
    </xdr:pic>
    <xdr:clientData/>
  </xdr:oneCellAnchor>
  <xdr:oneCellAnchor>
    <xdr:from>
      <xdr:col>5</xdr:col>
      <xdr:colOff>1780830</xdr:colOff>
      <xdr:row>15</xdr:row>
      <xdr:rowOff>74748</xdr:rowOff>
    </xdr:from>
    <xdr:ext cx="1080000" cy="1080000"/>
    <xdr:pic>
      <xdr:nvPicPr>
        <xdr:cNvPr id="74" name="Picture 108" descr="Resultado de imagem para shopping taboao logo">
          <a:extLst>
            <a:ext uri="{FF2B5EF4-FFF2-40B4-BE49-F238E27FC236}">
              <a16:creationId xmlns:a16="http://schemas.microsoft.com/office/drawing/2014/main" id="{1E645C93-920C-43DA-8E9C-6BC12E674D8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8143530" y="3132273"/>
          <a:ext cx="1080000" cy="10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740736</xdr:colOff>
      <xdr:row>15</xdr:row>
      <xdr:rowOff>74748</xdr:rowOff>
    </xdr:from>
    <xdr:ext cx="1080000" cy="1080000"/>
    <xdr:pic>
      <xdr:nvPicPr>
        <xdr:cNvPr id="75" name="Imagem 13">
          <a:extLst>
            <a:ext uri="{FF2B5EF4-FFF2-40B4-BE49-F238E27FC236}">
              <a16:creationId xmlns:a16="http://schemas.microsoft.com/office/drawing/2014/main" id="{C6B810CF-238B-4E90-B9C7-5D75A8EE728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5788986" y="3003686"/>
          <a:ext cx="1080000" cy="10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8</xdr:col>
      <xdr:colOff>676504</xdr:colOff>
      <xdr:row>17</xdr:row>
      <xdr:rowOff>56757</xdr:rowOff>
    </xdr:from>
    <xdr:ext cx="1216025" cy="419073"/>
    <xdr:pic>
      <xdr:nvPicPr>
        <xdr:cNvPr id="77" name="Picture 111" descr="Resultado de imagem para shopping park lagos logo">
          <a:extLst>
            <a:ext uri="{FF2B5EF4-FFF2-40B4-BE49-F238E27FC236}">
              <a16:creationId xmlns:a16="http://schemas.microsoft.com/office/drawing/2014/main" id="{307F3C1F-6F7D-4F45-B63C-A7082574322D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9" t="23491" r="7750" b="37630"/>
        <a:stretch/>
      </xdr:blipFill>
      <xdr:spPr bwMode="auto">
        <a:xfrm>
          <a:off x="12666098" y="3342882"/>
          <a:ext cx="1216025" cy="4190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9</xdr:col>
      <xdr:colOff>1439879</xdr:colOff>
      <xdr:row>16</xdr:row>
      <xdr:rowOff>162711</xdr:rowOff>
    </xdr:from>
    <xdr:ext cx="1229814" cy="553238"/>
    <xdr:pic>
      <xdr:nvPicPr>
        <xdr:cNvPr id="78" name="Picture 112" descr="Resultado de imagem para shopping park sul logo">
          <a:extLst>
            <a:ext uri="{FF2B5EF4-FFF2-40B4-BE49-F238E27FC236}">
              <a16:creationId xmlns:a16="http://schemas.microsoft.com/office/drawing/2014/main" id="{6836FB73-F531-43E6-8356-1D6233170CC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1567" y="3270242"/>
          <a:ext cx="1229814" cy="55323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461268</xdr:colOff>
      <xdr:row>35</xdr:row>
      <xdr:rowOff>105072</xdr:rowOff>
    </xdr:from>
    <xdr:ext cx="1030083" cy="909181"/>
    <xdr:pic>
      <xdr:nvPicPr>
        <xdr:cNvPr id="79" name="Picture 114" descr="Madureira Shopping - ABRASCE">
          <a:extLst>
            <a:ext uri="{FF2B5EF4-FFF2-40B4-BE49-F238E27FC236}">
              <a16:creationId xmlns:a16="http://schemas.microsoft.com/office/drawing/2014/main" id="{BB441235-D8FC-4880-A940-64F418F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7" y="6248697"/>
          <a:ext cx="1030083" cy="909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967260</xdr:colOff>
      <xdr:row>35</xdr:row>
      <xdr:rowOff>138000</xdr:rowOff>
    </xdr:from>
    <xdr:ext cx="955456" cy="805226"/>
    <xdr:pic>
      <xdr:nvPicPr>
        <xdr:cNvPr id="80" name="Imagem 79" descr="logo campinas shopping | Backstage Prod.">
          <a:extLst>
            <a:ext uri="{FF2B5EF4-FFF2-40B4-BE49-F238E27FC236}">
              <a16:creationId xmlns:a16="http://schemas.microsoft.com/office/drawing/2014/main" id="{262E7920-7F30-4EE5-BDB2-CE7441B3D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9479" y="6281625"/>
          <a:ext cx="955456" cy="805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55525</xdr:colOff>
      <xdr:row>9</xdr:row>
      <xdr:rowOff>84179</xdr:rowOff>
    </xdr:from>
    <xdr:to>
      <xdr:col>2</xdr:col>
      <xdr:colOff>294650</xdr:colOff>
      <xdr:row>16</xdr:row>
      <xdr:rowOff>103548</xdr:rowOff>
    </xdr:to>
    <xdr:pic>
      <xdr:nvPicPr>
        <xdr:cNvPr id="93" name="Picture 92" descr="Resultado de imagem para maceio shopping">
          <a:extLst>
            <a:ext uri="{FF2B5EF4-FFF2-40B4-BE49-F238E27FC236}">
              <a16:creationId xmlns:a16="http://schemas.microsoft.com/office/drawing/2014/main" id="{0EBC72B6-FA1E-B87E-04D7-C7C3E3D4408E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65125" y="2071729"/>
          <a:ext cx="2150475" cy="13084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425945</xdr:colOff>
      <xdr:row>9</xdr:row>
      <xdr:rowOff>95292</xdr:rowOff>
    </xdr:from>
    <xdr:to>
      <xdr:col>4</xdr:col>
      <xdr:colOff>56264</xdr:colOff>
      <xdr:row>16</xdr:row>
      <xdr:rowOff>95611</xdr:rowOff>
    </xdr:to>
    <xdr:pic>
      <xdr:nvPicPr>
        <xdr:cNvPr id="94" name="Picture 93" descr="Imagem relacionada">
          <a:extLst>
            <a:ext uri="{FF2B5EF4-FFF2-40B4-BE49-F238E27FC236}">
              <a16:creationId xmlns:a16="http://schemas.microsoft.com/office/drawing/2014/main" id="{B6E77BB4-32AD-5DBA-96A5-0514FD5DF386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938164" y="1952667"/>
          <a:ext cx="2166350" cy="1250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219309</xdr:colOff>
      <xdr:row>9</xdr:row>
      <xdr:rowOff>95292</xdr:rowOff>
    </xdr:from>
    <xdr:to>
      <xdr:col>5</xdr:col>
      <xdr:colOff>1069621</xdr:colOff>
      <xdr:row>16</xdr:row>
      <xdr:rowOff>95611</xdr:rowOff>
    </xdr:to>
    <xdr:pic>
      <xdr:nvPicPr>
        <xdr:cNvPr id="95" name="Picture 94" descr="Resultado de imagem para shopping suzano">
          <a:extLst>
            <a:ext uri="{FF2B5EF4-FFF2-40B4-BE49-F238E27FC236}">
              <a16:creationId xmlns:a16="http://schemas.microsoft.com/office/drawing/2014/main" id="{422C3595-F65D-C99B-3B26-418ED959DF4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5267559" y="1952667"/>
          <a:ext cx="2160000" cy="1250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1226317</xdr:colOff>
      <xdr:row>9</xdr:row>
      <xdr:rowOff>87354</xdr:rowOff>
    </xdr:from>
    <xdr:to>
      <xdr:col>6</xdr:col>
      <xdr:colOff>772499</xdr:colOff>
      <xdr:row>16</xdr:row>
      <xdr:rowOff>106723</xdr:rowOff>
    </xdr:to>
    <xdr:pic>
      <xdr:nvPicPr>
        <xdr:cNvPr id="96" name="Picture 95" descr="Resultado de imagem para shopping taboão">
          <a:extLst>
            <a:ext uri="{FF2B5EF4-FFF2-40B4-BE49-F238E27FC236}">
              <a16:creationId xmlns:a16="http://schemas.microsoft.com/office/drawing/2014/main" id="{3A236B33-9457-9E79-FFEB-E137423B8ED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4255" y="1944729"/>
          <a:ext cx="2150475" cy="126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932369</xdr:colOff>
      <xdr:row>9</xdr:row>
      <xdr:rowOff>92117</xdr:rowOff>
    </xdr:from>
    <xdr:to>
      <xdr:col>8</xdr:col>
      <xdr:colOff>58656</xdr:colOff>
      <xdr:row>16</xdr:row>
      <xdr:rowOff>105136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93F9B7F8-F8A4-378F-65C0-F44F2CEB3C8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97775" y="1949492"/>
          <a:ext cx="2150475" cy="126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221701</xdr:colOff>
      <xdr:row>9</xdr:row>
      <xdr:rowOff>93704</xdr:rowOff>
    </xdr:from>
    <xdr:to>
      <xdr:col>9</xdr:col>
      <xdr:colOff>860082</xdr:colOff>
      <xdr:row>16</xdr:row>
      <xdr:rowOff>97198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E999851A-E7EF-CCFD-CCD8-9D56EA8E811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11295" y="1951079"/>
          <a:ext cx="2150475" cy="1253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1019954</xdr:colOff>
      <xdr:row>9</xdr:row>
      <xdr:rowOff>84179</xdr:rowOff>
    </xdr:from>
    <xdr:to>
      <xdr:col>11</xdr:col>
      <xdr:colOff>152592</xdr:colOff>
      <xdr:row>16</xdr:row>
      <xdr:rowOff>103548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E8A27E05-DA29-DF6F-8330-0F3A960A27B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521642" y="1941554"/>
          <a:ext cx="2156825" cy="127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30163</xdr:colOff>
      <xdr:row>28</xdr:row>
      <xdr:rowOff>113105</xdr:rowOff>
    </xdr:from>
    <xdr:to>
      <xdr:col>2</xdr:col>
      <xdr:colOff>275638</xdr:colOff>
      <xdr:row>35</xdr:row>
      <xdr:rowOff>132474</xdr:rowOff>
    </xdr:to>
    <xdr:pic>
      <xdr:nvPicPr>
        <xdr:cNvPr id="100" name="Imagem 55">
          <a:extLst>
            <a:ext uri="{FF2B5EF4-FFF2-40B4-BE49-F238E27FC236}">
              <a16:creationId xmlns:a16="http://schemas.microsoft.com/office/drawing/2014/main" id="{BF038DDC-1CEB-4760-A0E4-028DE887D89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7382" y="5006574"/>
          <a:ext cx="2153650" cy="126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431668</xdr:colOff>
      <xdr:row>28</xdr:row>
      <xdr:rowOff>113105</xdr:rowOff>
    </xdr:from>
    <xdr:to>
      <xdr:col>4</xdr:col>
      <xdr:colOff>58812</xdr:colOff>
      <xdr:row>35</xdr:row>
      <xdr:rowOff>132474</xdr:rowOff>
    </xdr:to>
    <xdr:pic>
      <xdr:nvPicPr>
        <xdr:cNvPr id="101" name="Imagem 1058" descr="BR Malls vende Campinas Shopping por R$ 411 milhões - Money Report">
          <a:extLst>
            <a:ext uri="{FF2B5EF4-FFF2-40B4-BE49-F238E27FC236}">
              <a16:creationId xmlns:a16="http://schemas.microsoft.com/office/drawing/2014/main" id="{1A651244-C676-862F-B27A-D4D6CD1D1B5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43887" y="5006574"/>
          <a:ext cx="2163175" cy="126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221192</xdr:colOff>
      <xdr:row>28</xdr:row>
      <xdr:rowOff>113105</xdr:rowOff>
    </xdr:from>
    <xdr:to>
      <xdr:col>5</xdr:col>
      <xdr:colOff>1068329</xdr:colOff>
      <xdr:row>35</xdr:row>
      <xdr:rowOff>132474</xdr:rowOff>
    </xdr:to>
    <xdr:pic>
      <xdr:nvPicPr>
        <xdr:cNvPr id="102" name="Imagem 2">
          <a:extLst>
            <a:ext uri="{FF2B5EF4-FFF2-40B4-BE49-F238E27FC236}">
              <a16:creationId xmlns:a16="http://schemas.microsoft.com/office/drawing/2014/main" id="{85E254C4-3018-3D6F-BACF-11F9ADE66F5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69442" y="5006574"/>
          <a:ext cx="2156825" cy="126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1230709</xdr:colOff>
      <xdr:row>28</xdr:row>
      <xdr:rowOff>113105</xdr:rowOff>
    </xdr:from>
    <xdr:to>
      <xdr:col>6</xdr:col>
      <xdr:colOff>780066</xdr:colOff>
      <xdr:row>35</xdr:row>
      <xdr:rowOff>132474</xdr:rowOff>
    </xdr:to>
    <xdr:pic>
      <xdr:nvPicPr>
        <xdr:cNvPr id="103" name="Imagem 2">
          <a:extLst>
            <a:ext uri="{FF2B5EF4-FFF2-40B4-BE49-F238E27FC236}">
              <a16:creationId xmlns:a16="http://schemas.microsoft.com/office/drawing/2014/main" id="{2BD8A39F-8E73-C8C6-85F4-CEB8158BA2F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8647" y="5006574"/>
          <a:ext cx="2156825" cy="126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942446</xdr:colOff>
      <xdr:row>28</xdr:row>
      <xdr:rowOff>114693</xdr:rowOff>
    </xdr:from>
    <xdr:to>
      <xdr:col>8</xdr:col>
      <xdr:colOff>87783</xdr:colOff>
      <xdr:row>35</xdr:row>
      <xdr:rowOff>115012</xdr:rowOff>
    </xdr:to>
    <xdr:pic>
      <xdr:nvPicPr>
        <xdr:cNvPr id="104" name="Imagem 2">
          <a:extLst>
            <a:ext uri="{FF2B5EF4-FFF2-40B4-BE49-F238E27FC236}">
              <a16:creationId xmlns:a16="http://schemas.microsoft.com/office/drawing/2014/main" id="{0F30704E-1A47-EBA7-75DA-EBCAFEE042B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07852" y="5008162"/>
          <a:ext cx="2166350" cy="1250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237463</xdr:colOff>
      <xdr:row>28</xdr:row>
      <xdr:rowOff>114693</xdr:rowOff>
    </xdr:from>
    <xdr:to>
      <xdr:col>9</xdr:col>
      <xdr:colOff>888544</xdr:colOff>
      <xdr:row>35</xdr:row>
      <xdr:rowOff>115012</xdr:rowOff>
    </xdr:to>
    <xdr:pic>
      <xdr:nvPicPr>
        <xdr:cNvPr id="105" name="Imagem 2">
          <a:extLst>
            <a:ext uri="{FF2B5EF4-FFF2-40B4-BE49-F238E27FC236}">
              <a16:creationId xmlns:a16="http://schemas.microsoft.com/office/drawing/2014/main" id="{8331F439-D9A6-F36D-1013-BC5CE7E1FD9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27057" y="5008162"/>
          <a:ext cx="2160000" cy="12504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1047749</xdr:colOff>
      <xdr:row>28</xdr:row>
      <xdr:rowOff>113105</xdr:rowOff>
    </xdr:from>
    <xdr:to>
      <xdr:col>11</xdr:col>
      <xdr:colOff>183562</xdr:colOff>
      <xdr:row>35</xdr:row>
      <xdr:rowOff>132474</xdr:rowOff>
    </xdr:to>
    <xdr:pic>
      <xdr:nvPicPr>
        <xdr:cNvPr id="106" name="Imagem 2">
          <a:extLst>
            <a:ext uri="{FF2B5EF4-FFF2-40B4-BE49-F238E27FC236}">
              <a16:creationId xmlns:a16="http://schemas.microsoft.com/office/drawing/2014/main" id="{C0C00265-7CB8-83EC-7D81-2656550FD79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549437" y="5006574"/>
          <a:ext cx="2156825" cy="126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857251</xdr:colOff>
      <xdr:row>36</xdr:row>
      <xdr:rowOff>130969</xdr:rowOff>
    </xdr:from>
    <xdr:to>
      <xdr:col>5</xdr:col>
      <xdr:colOff>446723</xdr:colOff>
      <xdr:row>38</xdr:row>
      <xdr:rowOff>21432</xdr:rowOff>
    </xdr:to>
    <xdr:pic>
      <xdr:nvPicPr>
        <xdr:cNvPr id="107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630745EA-3AFB-3E78-B940-799B4B29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1" y="6453188"/>
          <a:ext cx="90233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1762125</xdr:colOff>
      <xdr:row>36</xdr:row>
      <xdr:rowOff>59531</xdr:rowOff>
    </xdr:from>
    <xdr:to>
      <xdr:col>6</xdr:col>
      <xdr:colOff>286862</xdr:colOff>
      <xdr:row>38</xdr:row>
      <xdr:rowOff>30639</xdr:rowOff>
    </xdr:to>
    <xdr:pic>
      <xdr:nvPicPr>
        <xdr:cNvPr id="108" name="Imagem 4" descr="Shopping Metropolitano Barra – On Stores">
          <a:extLst>
            <a:ext uri="{FF2B5EF4-FFF2-40B4-BE49-F238E27FC236}">
              <a16:creationId xmlns:a16="http://schemas.microsoft.com/office/drawing/2014/main" id="{C992DBB3-0A3A-E729-DDB9-D266A3F1B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0063" y="6381750"/>
          <a:ext cx="1132205" cy="563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690562</xdr:colOff>
      <xdr:row>36</xdr:row>
      <xdr:rowOff>47625</xdr:rowOff>
    </xdr:from>
    <xdr:to>
      <xdr:col>9</xdr:col>
      <xdr:colOff>273843</xdr:colOff>
      <xdr:row>38</xdr:row>
      <xdr:rowOff>26353</xdr:rowOff>
    </xdr:to>
    <xdr:pic>
      <xdr:nvPicPr>
        <xdr:cNvPr id="109" name="Imagem 8" descr="Lumine - Nossos Shoppings - Península Open Mall">
          <a:extLst>
            <a:ext uri="{FF2B5EF4-FFF2-40B4-BE49-F238E27FC236}">
              <a16:creationId xmlns:a16="http://schemas.microsoft.com/office/drawing/2014/main" id="{D52D6FC5-A7AB-9018-82EB-F00A2EDD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0156" y="6369844"/>
          <a:ext cx="1092200" cy="5708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297656</xdr:colOff>
      <xdr:row>36</xdr:row>
      <xdr:rowOff>107156</xdr:rowOff>
    </xdr:from>
    <xdr:to>
      <xdr:col>10</xdr:col>
      <xdr:colOff>1092676</xdr:colOff>
      <xdr:row>37</xdr:row>
      <xdr:rowOff>163195</xdr:rowOff>
    </xdr:to>
    <xdr:pic>
      <xdr:nvPicPr>
        <xdr:cNvPr id="110" name="Imagem 9" descr="Caxias Shopping - Caxias Shopping adicionou uma nova foto.">
          <a:extLst>
            <a:ext uri="{FF2B5EF4-FFF2-40B4-BE49-F238E27FC236}">
              <a16:creationId xmlns:a16="http://schemas.microsoft.com/office/drawing/2014/main" id="{64F5FBC0-00CA-E544-E95B-D31AC54DEE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1" t="28519" r="2942" b="28891"/>
        <a:stretch/>
      </xdr:blipFill>
      <xdr:spPr bwMode="auto">
        <a:xfrm>
          <a:off x="15311437" y="6429375"/>
          <a:ext cx="791845" cy="3568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1381125</xdr:colOff>
      <xdr:row>16</xdr:row>
      <xdr:rowOff>163740</xdr:rowOff>
    </xdr:from>
    <xdr:to>
      <xdr:col>7</xdr:col>
      <xdr:colOff>1150461</xdr:colOff>
      <xdr:row>20</xdr:row>
      <xdr:rowOff>545</xdr:rowOff>
    </xdr:to>
    <xdr:pic>
      <xdr:nvPicPr>
        <xdr:cNvPr id="111" name="Picture 110" descr="C:\Users\cmagalhaes\AppData\Local\Microsoft\Windows\INetCache\Content.MSO\C1F00A5E.tmp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AA8337DF-9ABC-3FF0-FE8D-AB5700713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6531" y="3271271"/>
          <a:ext cx="1284605" cy="551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1476376</xdr:colOff>
      <xdr:row>36</xdr:row>
      <xdr:rowOff>59531</xdr:rowOff>
    </xdr:from>
    <xdr:to>
      <xdr:col>7</xdr:col>
      <xdr:colOff>1088867</xdr:colOff>
      <xdr:row>38</xdr:row>
      <xdr:rowOff>56039</xdr:rowOff>
    </xdr:to>
    <xdr:pic>
      <xdr:nvPicPr>
        <xdr:cNvPr id="112" name="Imagem 6">
          <a:extLst>
            <a:ext uri="{FF2B5EF4-FFF2-40B4-BE49-F238E27FC236}">
              <a16:creationId xmlns:a16="http://schemas.microsoft.com/office/drawing/2014/main" id="{D68E7497-83C8-CAA6-F23D-5E4EEC1E8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1782" y="6381750"/>
          <a:ext cx="1124585" cy="591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514350</xdr:colOff>
      <xdr:row>110</xdr:row>
      <xdr:rowOff>152400</xdr:rowOff>
    </xdr:from>
    <xdr:to>
      <xdr:col>4</xdr:col>
      <xdr:colOff>211750</xdr:colOff>
      <xdr:row>127</xdr:row>
      <xdr:rowOff>165101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7C4F852B-83FC-4E1B-B437-1035EB139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1289050</xdr:colOff>
      <xdr:row>110</xdr:row>
      <xdr:rowOff>133350</xdr:rowOff>
    </xdr:from>
    <xdr:to>
      <xdr:col>7</xdr:col>
      <xdr:colOff>605450</xdr:colOff>
      <xdr:row>127</xdr:row>
      <xdr:rowOff>148775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023E2CB1-1267-4135-BF96-16D15D34C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1343025</xdr:colOff>
      <xdr:row>110</xdr:row>
      <xdr:rowOff>57150</xdr:rowOff>
    </xdr:from>
    <xdr:to>
      <xdr:col>11</xdr:col>
      <xdr:colOff>27600</xdr:colOff>
      <xdr:row>128</xdr:row>
      <xdr:rowOff>19050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05767E4B-BEC3-4034-B8AC-B3626C28E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0</xdr:row>
      <xdr:rowOff>44450</xdr:rowOff>
    </xdr:from>
    <xdr:ext cx="1500366" cy="662452"/>
    <xdr:pic>
      <xdr:nvPicPr>
        <xdr:cNvPr id="3" name="Picture 2">
          <a:extLst>
            <a:ext uri="{FF2B5EF4-FFF2-40B4-BE49-F238E27FC236}">
              <a16:creationId xmlns:a16="http://schemas.microsoft.com/office/drawing/2014/main" id="{B5FF6A7B-528F-4A83-A974-820CCAA00C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0" t="12116" r="6744" b="13511"/>
        <a:stretch/>
      </xdr:blipFill>
      <xdr:spPr bwMode="auto">
        <a:xfrm>
          <a:off x="177800" y="44450"/>
          <a:ext cx="1500366" cy="66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34925</xdr:rowOff>
    </xdr:from>
    <xdr:ext cx="1500366" cy="662452"/>
    <xdr:pic>
      <xdr:nvPicPr>
        <xdr:cNvPr id="2" name="Picture 2">
          <a:extLst>
            <a:ext uri="{FF2B5EF4-FFF2-40B4-BE49-F238E27FC236}">
              <a16:creationId xmlns:a16="http://schemas.microsoft.com/office/drawing/2014/main" id="{BD0ED7D1-C972-45A3-B30C-2EDE8AA6D4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0" t="12116" r="6744" b="13511"/>
        <a:stretch/>
      </xdr:blipFill>
      <xdr:spPr bwMode="auto">
        <a:xfrm>
          <a:off x="76200" y="34925"/>
          <a:ext cx="1500366" cy="66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885825</xdr:colOff>
      <xdr:row>0</xdr:row>
      <xdr:rowOff>19050</xdr:rowOff>
    </xdr:from>
    <xdr:ext cx="1500366" cy="662452"/>
    <xdr:pic>
      <xdr:nvPicPr>
        <xdr:cNvPr id="2" name="Picture 2">
          <a:extLst>
            <a:ext uri="{FF2B5EF4-FFF2-40B4-BE49-F238E27FC236}">
              <a16:creationId xmlns:a16="http://schemas.microsoft.com/office/drawing/2014/main" id="{F5BC2997-C8D0-450F-8085-79F1350E4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0" t="12116" r="6744" b="13511"/>
        <a:stretch/>
      </xdr:blipFill>
      <xdr:spPr bwMode="auto">
        <a:xfrm>
          <a:off x="1009650" y="19050"/>
          <a:ext cx="1500366" cy="66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0</xdr:row>
      <xdr:rowOff>104775</xdr:rowOff>
    </xdr:from>
    <xdr:ext cx="1500366" cy="662452"/>
    <xdr:pic>
      <xdr:nvPicPr>
        <xdr:cNvPr id="2" name="Picture 2">
          <a:extLst>
            <a:ext uri="{FF2B5EF4-FFF2-40B4-BE49-F238E27FC236}">
              <a16:creationId xmlns:a16="http://schemas.microsoft.com/office/drawing/2014/main" id="{287191B5-CB1B-40D6-B8D6-0D8EC72033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0" t="12116" r="6744" b="13511"/>
        <a:stretch/>
      </xdr:blipFill>
      <xdr:spPr bwMode="auto">
        <a:xfrm>
          <a:off x="1047750" y="104775"/>
          <a:ext cx="1500366" cy="66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500366" cy="662452"/>
    <xdr:pic>
      <xdr:nvPicPr>
        <xdr:cNvPr id="3" name="Picture 2">
          <a:extLst>
            <a:ext uri="{FF2B5EF4-FFF2-40B4-BE49-F238E27FC236}">
              <a16:creationId xmlns:a16="http://schemas.microsoft.com/office/drawing/2014/main" id="{52DCABEC-6335-4C98-B23C-03C4AEC827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0" t="12116" r="6744" b="13511"/>
        <a:stretch/>
      </xdr:blipFill>
      <xdr:spPr bwMode="auto">
        <a:xfrm>
          <a:off x="0" y="0"/>
          <a:ext cx="1500366" cy="66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00366" cy="662452"/>
    <xdr:pic>
      <xdr:nvPicPr>
        <xdr:cNvPr id="2" name="Picture 2">
          <a:extLst>
            <a:ext uri="{FF2B5EF4-FFF2-40B4-BE49-F238E27FC236}">
              <a16:creationId xmlns:a16="http://schemas.microsoft.com/office/drawing/2014/main" id="{E0C726CB-6F3C-4906-B3D4-0ACBB3B55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0" t="12116" r="6744" b="13511"/>
        <a:stretch/>
      </xdr:blipFill>
      <xdr:spPr bwMode="auto">
        <a:xfrm>
          <a:off x="0" y="0"/>
          <a:ext cx="1500366" cy="66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19849</xdr:colOff>
      <xdr:row>1</xdr:row>
      <xdr:rowOff>171450</xdr:rowOff>
    </xdr:from>
    <xdr:to>
      <xdr:col>1</xdr:col>
      <xdr:colOff>1326540</xdr:colOff>
      <xdr:row>4</xdr:row>
      <xdr:rowOff>210538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7BD4A4-80A1-47F2-9419-887ABB7130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0" t="12116" r="6744" b="13511"/>
        <a:stretch/>
      </xdr:blipFill>
      <xdr:spPr bwMode="auto">
        <a:xfrm>
          <a:off x="627068" y="350044"/>
          <a:ext cx="1301928" cy="574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lan Freitas - Genial" id="{A7C27DF7-6678-4DDA-98B6-62BA65CDAB75}" userId="S::Allan.Freitas@brppgestao.com::6758bf53-c0b2-4988-b7e5-e0ae10f955af" providerId="AD"/>
  <person displayName="Daniel Abdalla - Genial" id="{51E8AE7A-5A4D-4C21-B4C8-3520B6F85BD5}" userId="S::Daniel.Abdalla@genial.com.vc::90517169-f2f0-472d-b3fb-96ae19ca33ab" providerId="AD"/>
  <person displayName="Maria Quintal" id="{62FA776D-1522-4964-9B9F-3906D39A8E07}" userId="S::Maria.Quintal@brppgestao.com::748b928c-32dc-488e-a597-16223b51caf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302" dT="2021-07-22T21:12:24.63" personId="{62FA776D-1522-4964-9B9F-3906D39A8E07}" id="{56ACEC94-7164-41F4-909E-73948726A570}">
    <text>falta envio da segunda remessa - deve mandar segunda</text>
  </threadedComment>
  <threadedComment ref="AI302" dT="2021-08-26T01:57:46.23" personId="{A7C27DF7-6678-4DDA-98B6-62BA65CDAB75}" id="{EA97CF58-E872-4510-8F63-569CF9E16993}">
    <text>164 é previsão</text>
  </threadedComment>
  <threadedComment ref="AI302" dT="2021-08-26T02:05:59.51" personId="{A7C27DF7-6678-4DDA-98B6-62BA65CDAB75}" id="{E3F38650-A4DE-4F7A-AA96-B04E6E9C3D1A}" parentId="{EA97CF58-E872-4510-8F63-569CF9E16993}">
    <text>650k de ativação do ITBI</text>
  </threadedComment>
  <threadedComment ref="AH303" dT="2021-07-22T22:22:13.28" personId="{62FA776D-1522-4964-9B9F-3906D39A8E07}" id="{A22C506B-5BD6-4420-AC28-FB0C5CB29283}">
    <text>verificar se tem complemento</text>
  </threadedComment>
  <threadedComment ref="AR304" dT="2022-05-31T18:35:26.55" personId="{51E8AE7A-5A4D-4C21-B4C8-3520B6F85BD5}" id="{6AC5AA18-9C16-4D3B-BC6E-240ED28259B5}">
    <text>Ficou faltando 10k para recebermos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genialmalls.com.b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106A-80BA-4862-8E20-C182637C233B}">
  <dimension ref="A3:BH162"/>
  <sheetViews>
    <sheetView showGridLines="0" tabSelected="1" zoomScaleNormal="100" workbookViewId="0">
      <selection activeCell="B7" sqref="B7"/>
    </sheetView>
  </sheetViews>
  <sheetFormatPr defaultColWidth="0" defaultRowHeight="14.5"/>
  <cols>
    <col min="1" max="1" width="8.7265625" customWidth="1"/>
    <col min="2" max="2" width="27.26953125" customWidth="1"/>
    <col min="3" max="3" width="14.7265625" customWidth="1"/>
    <col min="4" max="4" width="21.7265625" customWidth="1"/>
    <col min="5" max="5" width="18.7265625" customWidth="1"/>
    <col min="6" max="6" width="37.36328125" bestFit="1" customWidth="1"/>
    <col min="7" max="11" width="21.7265625" customWidth="1"/>
    <col min="12" max="12" width="8.7265625" customWidth="1"/>
    <col min="13" max="13" width="10.54296875" hidden="1" customWidth="1"/>
    <col min="14" max="14" width="8.7265625" hidden="1" customWidth="1"/>
    <col min="15" max="28" width="0" hidden="1" customWidth="1"/>
    <col min="29" max="16384" width="8.7265625" hidden="1"/>
  </cols>
  <sheetData>
    <row r="3" spans="2:60" ht="17.5">
      <c r="F3" s="1"/>
      <c r="G3" s="2"/>
      <c r="H3" s="3"/>
      <c r="I3" s="4"/>
      <c r="J3" s="5"/>
      <c r="K3" s="6"/>
      <c r="N3" s="7"/>
      <c r="O3" s="8"/>
      <c r="P3" s="8"/>
      <c r="Q3" s="8"/>
    </row>
    <row r="4" spans="2:60">
      <c r="N4" s="8"/>
      <c r="O4" s="8"/>
      <c r="P4" s="8"/>
      <c r="Q4" s="8"/>
    </row>
    <row r="5" spans="2:60">
      <c r="N5" s="8"/>
      <c r="O5" s="8"/>
      <c r="P5" s="8"/>
      <c r="Q5" s="8"/>
    </row>
    <row r="6" spans="2:60">
      <c r="N6" s="8"/>
      <c r="O6" s="8"/>
      <c r="P6" s="8"/>
      <c r="Q6" s="8"/>
    </row>
    <row r="7" spans="2:60" ht="26">
      <c r="B7" s="9" t="s">
        <v>0</v>
      </c>
      <c r="E7" s="10"/>
      <c r="G7" s="74"/>
      <c r="H7" s="229"/>
      <c r="I7" s="11"/>
      <c r="J7" s="12" t="s">
        <v>185</v>
      </c>
      <c r="K7" s="230">
        <v>45535</v>
      </c>
      <c r="L7" s="11"/>
      <c r="M7" s="11"/>
      <c r="N7" s="13"/>
      <c r="O7" s="8"/>
      <c r="P7" s="8"/>
      <c r="Q7" s="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</row>
    <row r="8" spans="2:60" s="18" customFormat="1" ht="26">
      <c r="B8" s="15" t="s">
        <v>1</v>
      </c>
      <c r="C8" s="16"/>
      <c r="D8" s="16"/>
      <c r="E8" s="16"/>
      <c r="F8" s="17"/>
      <c r="G8" s="74"/>
      <c r="H8" s="229"/>
      <c r="I8" s="17"/>
      <c r="J8" s="12" t="s">
        <v>186</v>
      </c>
      <c r="K8" s="230">
        <v>45565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</row>
    <row r="9" spans="2:60">
      <c r="B9" s="17"/>
      <c r="C9" s="19"/>
      <c r="D9" s="19"/>
      <c r="E9" s="19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</row>
    <row r="10" spans="2:60">
      <c r="B10" s="17"/>
      <c r="C10" s="19"/>
      <c r="D10" s="19"/>
      <c r="E10" s="19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</row>
    <row r="11" spans="2:60">
      <c r="B11" s="17"/>
      <c r="C11" s="19"/>
      <c r="D11" s="19"/>
      <c r="E11" s="19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</row>
    <row r="12" spans="2:60">
      <c r="B12" s="17"/>
      <c r="C12" s="19"/>
      <c r="D12" s="19"/>
      <c r="E12" s="1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</row>
    <row r="13" spans="2:60">
      <c r="B13" s="17"/>
      <c r="C13" s="19"/>
      <c r="D13" s="19"/>
      <c r="E13" s="1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</row>
    <row r="14" spans="2:60">
      <c r="B14" s="17"/>
      <c r="C14" s="19"/>
      <c r="D14" s="19"/>
      <c r="E14" s="19"/>
      <c r="F14" s="14"/>
      <c r="G14" s="14"/>
      <c r="H14" s="14"/>
      <c r="I14" s="14"/>
      <c r="J14" s="14"/>
      <c r="K14" s="14"/>
      <c r="L14" s="14"/>
      <c r="M14" s="20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</row>
    <row r="15" spans="2:60">
      <c r="B15" s="17"/>
      <c r="C15" s="19"/>
      <c r="D15" s="19"/>
      <c r="E15" s="19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</row>
    <row r="16" spans="2:60">
      <c r="B16" s="17"/>
      <c r="C16" s="19"/>
      <c r="D16" s="19"/>
      <c r="E16" s="19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</row>
    <row r="17" spans="1:60">
      <c r="B17" s="17"/>
      <c r="C17" s="19"/>
      <c r="D17" s="19"/>
      <c r="E17" s="19"/>
      <c r="F17" s="14"/>
      <c r="G17" s="14"/>
      <c r="H17" s="14"/>
      <c r="I17" s="14"/>
      <c r="J17" s="14"/>
      <c r="K17" s="14"/>
      <c r="L17" s="14"/>
      <c r="M17" s="20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>
      <c r="B18" s="17"/>
      <c r="C18" s="19"/>
      <c r="D18" s="19"/>
      <c r="E18" s="19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>
      <c r="B19" s="17"/>
      <c r="C19" s="19"/>
      <c r="D19" s="19"/>
      <c r="E19" s="19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0" spans="1:60">
      <c r="B20" s="17"/>
      <c r="C20" s="19"/>
      <c r="D20" s="19"/>
      <c r="E20" s="19"/>
      <c r="F20" s="14"/>
      <c r="G20" s="14"/>
      <c r="H20" s="14"/>
      <c r="I20" s="14"/>
      <c r="J20" s="14"/>
      <c r="K20" s="14"/>
      <c r="L20" s="14"/>
      <c r="M20" s="20"/>
      <c r="N20" s="14"/>
      <c r="O20" s="14"/>
      <c r="P20" s="14"/>
      <c r="Q20" s="14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</row>
    <row r="21" spans="1:60">
      <c r="B21" s="17"/>
      <c r="C21" s="19"/>
      <c r="D21" s="19"/>
      <c r="E21" s="19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</row>
    <row r="22" spans="1:60" s="18" customFormat="1">
      <c r="A22"/>
      <c r="B22" s="17"/>
      <c r="C22" s="19"/>
      <c r="D22" s="19"/>
      <c r="E22" s="19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</row>
    <row r="23" spans="1:60">
      <c r="B23" s="17"/>
      <c r="C23" s="19"/>
      <c r="D23" s="19"/>
      <c r="E23" s="19"/>
      <c r="F23" s="14"/>
      <c r="G23" s="14"/>
      <c r="H23" s="14"/>
      <c r="I23" s="14"/>
      <c r="J23" s="14"/>
      <c r="K23" s="14"/>
      <c r="L23" s="14"/>
      <c r="M23" s="20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</row>
    <row r="24" spans="1:60">
      <c r="B24" s="17"/>
      <c r="C24" s="19"/>
      <c r="D24" s="19"/>
      <c r="E24" s="1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</row>
    <row r="25" spans="1:60">
      <c r="B25" s="17"/>
      <c r="C25" s="19"/>
      <c r="D25" s="19"/>
      <c r="E25" s="19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1:60" s="18" customFormat="1">
      <c r="A26"/>
      <c r="B26" s="17"/>
      <c r="C26" s="19"/>
      <c r="D26" s="19"/>
      <c r="E26" s="19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</row>
    <row r="27" spans="1:60" s="18" customFormat="1">
      <c r="A27"/>
      <c r="B27" s="17"/>
      <c r="C27" s="19"/>
      <c r="D27" s="19"/>
      <c r="E27" s="1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</row>
    <row r="28" spans="1:60">
      <c r="B28" s="17"/>
      <c r="C28" s="19"/>
      <c r="D28" s="19"/>
      <c r="E28" s="19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60">
      <c r="B29" s="17"/>
      <c r="C29" s="19"/>
      <c r="D29" s="19"/>
      <c r="E29" s="19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  <row r="30" spans="1:60">
      <c r="B30" s="17"/>
      <c r="C30" s="19"/>
      <c r="D30" s="19"/>
      <c r="E30" s="19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</row>
    <row r="31" spans="1:60">
      <c r="B31" s="17"/>
      <c r="C31" s="19"/>
      <c r="D31" s="19"/>
      <c r="E31" s="19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1:60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</row>
    <row r="33" spans="2:60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 spans="2:60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2:60">
      <c r="B35" s="14"/>
      <c r="C35" s="14"/>
      <c r="D35" s="14"/>
      <c r="E35" s="14"/>
      <c r="F35" s="14"/>
      <c r="G35" s="14"/>
      <c r="H35" s="14"/>
      <c r="I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2:60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 spans="2:60" ht="23.5">
      <c r="B37" s="18"/>
      <c r="C37" s="10"/>
      <c r="D37" s="10"/>
      <c r="E37" s="10"/>
      <c r="N37" s="8"/>
      <c r="O37" s="8"/>
      <c r="P37" s="8"/>
      <c r="Q37" s="8"/>
    </row>
    <row r="38" spans="2:60" ht="23.5">
      <c r="B38" s="18"/>
      <c r="C38" s="10"/>
      <c r="D38" s="10"/>
      <c r="E38" s="10"/>
      <c r="N38" s="8"/>
      <c r="O38" s="8"/>
      <c r="P38" s="8"/>
      <c r="Q38" s="8"/>
    </row>
    <row r="39" spans="2:60" ht="23.5">
      <c r="B39" s="18"/>
      <c r="C39" s="10"/>
      <c r="D39" s="10"/>
      <c r="E39" s="10"/>
      <c r="N39" s="8"/>
      <c r="O39" s="8"/>
      <c r="P39" s="8"/>
      <c r="Q39" s="8"/>
    </row>
    <row r="40" spans="2:60" ht="23.5">
      <c r="B40" s="18"/>
      <c r="C40" s="10"/>
      <c r="D40" s="10"/>
      <c r="E40" s="10"/>
      <c r="N40" s="8"/>
      <c r="O40" s="8"/>
      <c r="P40" s="8"/>
      <c r="Q40" s="8"/>
    </row>
    <row r="41" spans="2:60">
      <c r="N41" s="8"/>
      <c r="O41" s="8"/>
      <c r="P41" s="8"/>
      <c r="Q41" s="8"/>
    </row>
    <row r="42" spans="2:60" ht="16">
      <c r="B42" s="21" t="s">
        <v>2</v>
      </c>
      <c r="C42" s="22"/>
      <c r="D42" s="22"/>
      <c r="E42" s="22"/>
      <c r="F42" s="22"/>
      <c r="G42" s="22"/>
      <c r="H42" s="22"/>
      <c r="I42" s="22"/>
      <c r="J42" s="22"/>
      <c r="K42" s="22"/>
      <c r="N42" s="23"/>
      <c r="O42" s="8"/>
      <c r="P42" s="8"/>
      <c r="Q42" s="24"/>
    </row>
    <row r="43" spans="2:60" ht="15.5">
      <c r="B43" s="25" t="s">
        <v>3</v>
      </c>
      <c r="C43" s="26"/>
      <c r="D43" s="26"/>
      <c r="E43" s="26"/>
      <c r="F43" s="26"/>
      <c r="G43" s="26"/>
      <c r="H43" s="26"/>
      <c r="N43" s="23"/>
      <c r="O43" s="8"/>
      <c r="P43" s="8"/>
    </row>
    <row r="44" spans="2:60">
      <c r="N44" s="8"/>
      <c r="O44" s="8"/>
      <c r="P44" s="8"/>
      <c r="Q44" s="8"/>
    </row>
    <row r="45" spans="2:60" ht="16">
      <c r="B45" s="21" t="s">
        <v>4</v>
      </c>
      <c r="C45" s="22"/>
      <c r="D45" s="22"/>
      <c r="E45" s="22"/>
      <c r="F45" s="22"/>
      <c r="H45" s="21" t="s">
        <v>5</v>
      </c>
      <c r="I45" s="22"/>
      <c r="J45" s="231">
        <v>45565</v>
      </c>
      <c r="N45" s="8"/>
      <c r="O45" s="8"/>
      <c r="P45" s="8"/>
      <c r="Q45" s="8"/>
    </row>
    <row r="46" spans="2:60" ht="15.5">
      <c r="B46" s="28" t="s">
        <v>6</v>
      </c>
      <c r="C46" s="29" t="s">
        <v>7</v>
      </c>
      <c r="H46" s="28" t="s">
        <v>8</v>
      </c>
      <c r="J46" s="30">
        <v>1547143357.6600001</v>
      </c>
      <c r="N46" s="23"/>
      <c r="O46" s="8"/>
      <c r="P46" s="8"/>
      <c r="Q46" s="31"/>
    </row>
    <row r="47" spans="2:60" ht="15.5">
      <c r="B47" s="28" t="s">
        <v>9</v>
      </c>
      <c r="C47" s="29" t="s">
        <v>10</v>
      </c>
      <c r="H47" s="28" t="s">
        <v>11</v>
      </c>
      <c r="J47" s="232">
        <v>12972967</v>
      </c>
      <c r="N47" s="23"/>
      <c r="O47" s="8"/>
      <c r="P47" s="8"/>
      <c r="Q47" s="31"/>
    </row>
    <row r="48" spans="2:60" ht="15.5">
      <c r="B48" s="28" t="s">
        <v>12</v>
      </c>
      <c r="C48" s="29" t="s">
        <v>13</v>
      </c>
      <c r="H48" s="28" t="s">
        <v>14</v>
      </c>
      <c r="J48" s="32">
        <v>119.25902206179975</v>
      </c>
      <c r="N48" s="23"/>
      <c r="O48" s="8"/>
      <c r="P48" s="8"/>
      <c r="Q48" s="31"/>
    </row>
    <row r="49" spans="2:17" ht="15.5">
      <c r="B49" s="28" t="s">
        <v>15</v>
      </c>
      <c r="C49" s="29" t="s">
        <v>16</v>
      </c>
      <c r="H49" s="28" t="s">
        <v>17</v>
      </c>
      <c r="J49" s="32">
        <v>102.5</v>
      </c>
      <c r="N49" s="23"/>
      <c r="O49" s="8"/>
      <c r="P49" s="8"/>
    </row>
    <row r="50" spans="2:17" ht="15.5">
      <c r="B50" s="28" t="s">
        <v>18</v>
      </c>
      <c r="C50" s="29" t="s">
        <v>19</v>
      </c>
      <c r="H50" s="28" t="s">
        <v>20</v>
      </c>
      <c r="J50" s="233">
        <v>1329729117.5</v>
      </c>
      <c r="N50" s="23"/>
      <c r="O50" s="8"/>
      <c r="P50" s="8"/>
      <c r="Q50" s="24"/>
    </row>
    <row r="51" spans="2:17" ht="15.5">
      <c r="B51" s="28" t="s">
        <v>21</v>
      </c>
      <c r="C51" s="29" t="s">
        <v>22</v>
      </c>
      <c r="H51" s="28" t="s">
        <v>23</v>
      </c>
      <c r="J51" s="33">
        <v>0.85947375911639401</v>
      </c>
      <c r="N51" s="23"/>
      <c r="O51" s="8"/>
      <c r="P51" s="8"/>
      <c r="Q51" s="34"/>
    </row>
    <row r="52" spans="2:17" ht="15.5">
      <c r="B52" s="28" t="s">
        <v>24</v>
      </c>
      <c r="C52" s="29" t="s">
        <v>25</v>
      </c>
      <c r="H52" s="28" t="s">
        <v>26</v>
      </c>
      <c r="J52" s="35">
        <v>45565</v>
      </c>
      <c r="N52" s="23"/>
      <c r="O52" s="8"/>
      <c r="P52" s="8"/>
      <c r="Q52" s="24"/>
    </row>
    <row r="53" spans="2:17">
      <c r="B53" s="28" t="s">
        <v>27</v>
      </c>
      <c r="C53" s="36" t="s">
        <v>28</v>
      </c>
      <c r="Q53" s="34"/>
    </row>
    <row r="54" spans="2:17" ht="15.5">
      <c r="N54" s="23"/>
      <c r="O54" s="8"/>
      <c r="P54" s="8"/>
    </row>
    <row r="55" spans="2:17" ht="16">
      <c r="B55" s="21" t="s">
        <v>29</v>
      </c>
      <c r="C55" s="22"/>
      <c r="D55" s="22"/>
      <c r="E55" s="22"/>
      <c r="F55" s="22"/>
      <c r="H55" s="21" t="s">
        <v>30</v>
      </c>
      <c r="I55" s="22"/>
      <c r="J55" s="231">
        <v>45535</v>
      </c>
      <c r="N55" s="8"/>
      <c r="O55" s="8"/>
      <c r="P55" s="8"/>
      <c r="Q55" s="8"/>
    </row>
    <row r="56" spans="2:17" ht="17.5">
      <c r="B56" s="28" t="s">
        <v>31</v>
      </c>
      <c r="C56" s="28" t="s">
        <v>32</v>
      </c>
      <c r="H56" s="28" t="s">
        <v>33</v>
      </c>
      <c r="J56" s="30">
        <v>14</v>
      </c>
      <c r="N56" s="7"/>
      <c r="O56" s="8"/>
      <c r="P56" s="8"/>
      <c r="Q56" s="8"/>
    </row>
    <row r="57" spans="2:17" ht="15.5">
      <c r="B57" s="28" t="s">
        <v>34</v>
      </c>
      <c r="C57" s="37" t="s">
        <v>35</v>
      </c>
      <c r="D57" s="38"/>
      <c r="E57" s="38"/>
      <c r="F57" s="38"/>
      <c r="H57" s="28" t="s">
        <v>36</v>
      </c>
      <c r="J57" s="232">
        <v>408455.06994384772</v>
      </c>
      <c r="N57" s="23"/>
      <c r="O57" s="8"/>
      <c r="P57" s="8"/>
      <c r="Q57" s="24"/>
    </row>
    <row r="58" spans="2:17" ht="15.5">
      <c r="B58" s="28" t="s">
        <v>37</v>
      </c>
      <c r="C58" s="29" t="s">
        <v>173</v>
      </c>
      <c r="D58" s="38"/>
      <c r="E58" s="38"/>
      <c r="F58" s="38"/>
      <c r="H58" s="28" t="s">
        <v>38</v>
      </c>
      <c r="J58" s="39">
        <v>127135.28847178622</v>
      </c>
      <c r="N58" s="23"/>
      <c r="O58" s="8"/>
      <c r="P58" s="8"/>
    </row>
    <row r="59" spans="2:17" ht="15.5">
      <c r="B59" s="28" t="s">
        <v>39</v>
      </c>
      <c r="C59" s="29" t="s">
        <v>40</v>
      </c>
      <c r="H59" s="28" t="s">
        <v>41</v>
      </c>
      <c r="J59" s="33">
        <v>4.093750744708502E-2</v>
      </c>
      <c r="N59" s="23"/>
      <c r="O59" s="8"/>
      <c r="P59" s="8"/>
      <c r="Q59" s="24"/>
    </row>
    <row r="60" spans="2:17" ht="15.5">
      <c r="B60" s="28" t="s">
        <v>37</v>
      </c>
      <c r="C60" s="221">
        <v>5</v>
      </c>
      <c r="D60" s="38"/>
      <c r="E60" s="38"/>
      <c r="F60" s="38"/>
      <c r="G60" s="26"/>
      <c r="H60" s="26"/>
      <c r="N60" s="23"/>
      <c r="O60" s="8"/>
      <c r="P60" s="8"/>
      <c r="Q60" s="24"/>
    </row>
    <row r="61" spans="2:17" ht="15.5">
      <c r="B61" s="28"/>
      <c r="C61" s="29"/>
      <c r="D61" s="38"/>
      <c r="E61" s="38"/>
      <c r="F61" s="38"/>
      <c r="G61" s="26"/>
      <c r="H61" s="26"/>
      <c r="N61" s="23"/>
      <c r="O61" s="8"/>
      <c r="P61" s="8"/>
      <c r="Q61" s="24"/>
    </row>
    <row r="62" spans="2:17" ht="15.5">
      <c r="B62" s="28"/>
      <c r="C62" s="38"/>
      <c r="D62" s="38"/>
      <c r="E62" s="38"/>
      <c r="F62" s="38"/>
      <c r="G62" s="26"/>
      <c r="H62" s="26"/>
      <c r="N62" s="23"/>
      <c r="O62" s="8"/>
      <c r="P62" s="8"/>
      <c r="Q62" s="24"/>
    </row>
    <row r="63" spans="2:17" ht="16">
      <c r="B63" s="21" t="s">
        <v>42</v>
      </c>
      <c r="C63" s="234">
        <v>45535</v>
      </c>
      <c r="D63" s="22"/>
      <c r="E63" s="22"/>
      <c r="F63" s="22"/>
      <c r="G63" s="22"/>
      <c r="H63" s="22"/>
      <c r="I63" s="22"/>
      <c r="J63" s="22"/>
      <c r="K63" s="22"/>
      <c r="N63" s="23"/>
      <c r="O63" s="8"/>
      <c r="P63" s="8"/>
      <c r="Q63" s="24"/>
    </row>
    <row r="64" spans="2:17" ht="15.5">
      <c r="B64" s="40" t="s">
        <v>43</v>
      </c>
      <c r="C64" s="41"/>
      <c r="D64" s="41" t="s">
        <v>44</v>
      </c>
      <c r="E64" s="41" t="s">
        <v>45</v>
      </c>
      <c r="F64" s="41" t="s">
        <v>46</v>
      </c>
      <c r="G64" s="41" t="s">
        <v>47</v>
      </c>
      <c r="H64" s="41" t="s">
        <v>48</v>
      </c>
      <c r="I64" s="41" t="s">
        <v>49</v>
      </c>
      <c r="J64" s="41" t="s">
        <v>50</v>
      </c>
      <c r="K64" s="42" t="s">
        <v>51</v>
      </c>
      <c r="N64" s="23"/>
      <c r="O64" s="8"/>
      <c r="P64" s="8"/>
    </row>
    <row r="65" spans="2:17">
      <c r="B65" s="43" t="s">
        <v>52</v>
      </c>
      <c r="C65" s="43"/>
      <c r="D65" s="44">
        <v>32895.630000000005</v>
      </c>
      <c r="E65" s="45">
        <v>17385.340455000001</v>
      </c>
      <c r="F65" s="46" t="s">
        <v>53</v>
      </c>
      <c r="G65" s="46" t="s">
        <v>54</v>
      </c>
      <c r="H65" s="47">
        <v>43070</v>
      </c>
      <c r="I65" s="44">
        <v>170150000</v>
      </c>
      <c r="J65" s="48">
        <v>0.52849999999999997</v>
      </c>
      <c r="K65" s="49" t="s">
        <v>55</v>
      </c>
      <c r="L65" s="34"/>
      <c r="Q65" s="34"/>
    </row>
    <row r="66" spans="2:17">
      <c r="B66" s="50" t="s">
        <v>56</v>
      </c>
      <c r="C66" s="50"/>
      <c r="D66" s="51">
        <v>24931</v>
      </c>
      <c r="E66" s="52">
        <v>6232.75</v>
      </c>
      <c r="F66" s="53" t="s">
        <v>57</v>
      </c>
      <c r="G66" s="53" t="s">
        <v>58</v>
      </c>
      <c r="H66" s="54">
        <v>43770</v>
      </c>
      <c r="I66" s="51">
        <v>42100000</v>
      </c>
      <c r="J66" s="55">
        <v>0.25</v>
      </c>
      <c r="K66" s="56" t="s">
        <v>59</v>
      </c>
      <c r="L66" s="34"/>
      <c r="Q66" s="34"/>
    </row>
    <row r="67" spans="2:17">
      <c r="B67" s="43" t="s">
        <v>60</v>
      </c>
      <c r="C67" s="43"/>
      <c r="D67" s="44">
        <v>49897.569943847702</v>
      </c>
      <c r="E67" s="45">
        <v>3328.5471367862151</v>
      </c>
      <c r="F67" s="46" t="s">
        <v>61</v>
      </c>
      <c r="G67" s="46" t="s">
        <v>62</v>
      </c>
      <c r="H67" s="47">
        <v>43709</v>
      </c>
      <c r="I67" s="44">
        <v>77500000</v>
      </c>
      <c r="J67" s="48">
        <v>6.6699999999999995E-2</v>
      </c>
      <c r="K67" s="49" t="s">
        <v>63</v>
      </c>
      <c r="L67" s="34"/>
      <c r="Q67" s="34"/>
    </row>
    <row r="68" spans="2:17">
      <c r="B68" s="50" t="s">
        <v>64</v>
      </c>
      <c r="C68" s="50"/>
      <c r="D68" s="51">
        <v>37217.469999999994</v>
      </c>
      <c r="E68" s="52">
        <v>2977.3975999999998</v>
      </c>
      <c r="F68" s="53" t="s">
        <v>65</v>
      </c>
      <c r="G68" s="53" t="s">
        <v>58</v>
      </c>
      <c r="H68" s="54">
        <v>43800</v>
      </c>
      <c r="I68" s="51">
        <v>55329032</v>
      </c>
      <c r="J68" s="55">
        <v>0.08</v>
      </c>
      <c r="K68" s="56" t="s">
        <v>176</v>
      </c>
      <c r="L68" s="34"/>
    </row>
    <row r="69" spans="2:17">
      <c r="B69" s="43" t="s">
        <v>84</v>
      </c>
      <c r="C69" s="43"/>
      <c r="D69" s="44">
        <v>23063.35</v>
      </c>
      <c r="E69" s="45">
        <v>7273.6943000000001</v>
      </c>
      <c r="F69" s="46" t="s">
        <v>66</v>
      </c>
      <c r="G69" s="46" t="s">
        <v>67</v>
      </c>
      <c r="H69" s="47" t="s">
        <v>101</v>
      </c>
      <c r="I69" s="44">
        <v>109007298</v>
      </c>
      <c r="J69" s="48">
        <v>0.29799999999999999</v>
      </c>
      <c r="K69" s="49" t="s">
        <v>176</v>
      </c>
      <c r="L69" s="34"/>
      <c r="Q69" s="34"/>
    </row>
    <row r="70" spans="2:17">
      <c r="B70" s="50" t="s">
        <v>68</v>
      </c>
      <c r="C70" s="50"/>
      <c r="D70" s="51">
        <v>28326.5</v>
      </c>
      <c r="E70" s="52">
        <v>11330.6</v>
      </c>
      <c r="F70" s="53" t="s">
        <v>69</v>
      </c>
      <c r="G70" s="53" t="s">
        <v>70</v>
      </c>
      <c r="H70" s="54">
        <v>43800</v>
      </c>
      <c r="I70" s="51">
        <v>92150000</v>
      </c>
      <c r="J70" s="55">
        <v>0.4</v>
      </c>
      <c r="K70" s="56" t="s">
        <v>71</v>
      </c>
      <c r="L70" s="34"/>
    </row>
    <row r="71" spans="2:17">
      <c r="B71" s="43" t="s">
        <v>72</v>
      </c>
      <c r="C71" s="43"/>
      <c r="D71" s="44">
        <v>30366.57</v>
      </c>
      <c r="E71" s="45">
        <v>12146.628000000001</v>
      </c>
      <c r="F71" s="46" t="s">
        <v>73</v>
      </c>
      <c r="G71" s="46" t="s">
        <v>70</v>
      </c>
      <c r="H71" s="47">
        <v>43828</v>
      </c>
      <c r="I71" s="44">
        <v>111150000</v>
      </c>
      <c r="J71" s="48">
        <v>0.4</v>
      </c>
      <c r="K71" s="49" t="s">
        <v>71</v>
      </c>
      <c r="L71" s="34"/>
      <c r="Q71" s="34"/>
    </row>
    <row r="72" spans="2:17">
      <c r="B72" s="50" t="s">
        <v>74</v>
      </c>
      <c r="C72" s="50"/>
      <c r="D72" s="51">
        <v>35236</v>
      </c>
      <c r="E72" s="52">
        <v>28188.800000000003</v>
      </c>
      <c r="F72" s="53" t="s">
        <v>75</v>
      </c>
      <c r="G72" s="53" t="s">
        <v>70</v>
      </c>
      <c r="H72" s="54">
        <v>44531</v>
      </c>
      <c r="I72" s="51">
        <v>286176604</v>
      </c>
      <c r="J72" s="55">
        <v>0.8</v>
      </c>
      <c r="K72" s="56" t="s">
        <v>76</v>
      </c>
      <c r="L72" s="34"/>
    </row>
    <row r="73" spans="2:17">
      <c r="B73" s="43" t="s">
        <v>77</v>
      </c>
      <c r="C73" s="43"/>
      <c r="D73" s="44">
        <v>34173.579999999994</v>
      </c>
      <c r="E73" s="45">
        <v>6834.7159999999994</v>
      </c>
      <c r="F73" s="46" t="s">
        <v>78</v>
      </c>
      <c r="G73" s="46" t="s">
        <v>58</v>
      </c>
      <c r="H73" s="47">
        <v>44896</v>
      </c>
      <c r="I73" s="44">
        <v>82280000</v>
      </c>
      <c r="J73" s="48">
        <v>0.2</v>
      </c>
      <c r="K73" s="49" t="s">
        <v>71</v>
      </c>
      <c r="L73" s="34"/>
      <c r="Q73" s="34"/>
    </row>
    <row r="74" spans="2:17">
      <c r="B74" s="50" t="s">
        <v>166</v>
      </c>
      <c r="C74" s="50"/>
      <c r="D74" s="51">
        <v>34501</v>
      </c>
      <c r="E74" s="52">
        <v>12075.349999999999</v>
      </c>
      <c r="F74" s="53" t="s">
        <v>174</v>
      </c>
      <c r="G74" s="53" t="s">
        <v>58</v>
      </c>
      <c r="H74" s="54">
        <v>45261</v>
      </c>
      <c r="I74" s="51">
        <v>81895379</v>
      </c>
      <c r="J74" s="55">
        <v>0.35</v>
      </c>
      <c r="K74" s="56" t="s">
        <v>176</v>
      </c>
      <c r="L74" s="34"/>
    </row>
    <row r="75" spans="2:17">
      <c r="B75" s="43" t="s">
        <v>167</v>
      </c>
      <c r="C75" s="43"/>
      <c r="D75" s="44">
        <v>44035</v>
      </c>
      <c r="E75" s="45">
        <v>8807</v>
      </c>
      <c r="F75" s="46" t="s">
        <v>75</v>
      </c>
      <c r="G75" s="46" t="s">
        <v>70</v>
      </c>
      <c r="H75" s="47">
        <v>45292</v>
      </c>
      <c r="I75" s="44">
        <v>81000000</v>
      </c>
      <c r="J75" s="48">
        <v>0.2</v>
      </c>
      <c r="K75" s="49" t="s">
        <v>177</v>
      </c>
      <c r="L75" s="34"/>
      <c r="Q75" s="34"/>
    </row>
    <row r="76" spans="2:17">
      <c r="B76" s="50" t="s">
        <v>168</v>
      </c>
      <c r="C76" s="50"/>
      <c r="D76" s="51">
        <v>28190.570000000014</v>
      </c>
      <c r="E76" s="52">
        <v>4933.3497500000021</v>
      </c>
      <c r="F76" s="53" t="s">
        <v>175</v>
      </c>
      <c r="G76" s="53" t="s">
        <v>70</v>
      </c>
      <c r="H76" s="54">
        <v>45292</v>
      </c>
      <c r="I76" s="51">
        <v>65887227</v>
      </c>
      <c r="J76" s="55">
        <v>0.17499999999999999</v>
      </c>
      <c r="K76" s="56" t="s">
        <v>71</v>
      </c>
      <c r="L76" s="34"/>
    </row>
    <row r="77" spans="2:17">
      <c r="B77" s="43" t="s">
        <v>169</v>
      </c>
      <c r="C77" s="43"/>
      <c r="D77" s="44">
        <v>2865.29</v>
      </c>
      <c r="E77" s="45">
        <v>2865.29</v>
      </c>
      <c r="F77" s="46" t="s">
        <v>75</v>
      </c>
      <c r="G77" s="46" t="s">
        <v>70</v>
      </c>
      <c r="H77" s="47">
        <v>45292</v>
      </c>
      <c r="I77" s="44">
        <v>70900000</v>
      </c>
      <c r="J77" s="48">
        <v>1</v>
      </c>
      <c r="K77" s="49" t="s">
        <v>71</v>
      </c>
      <c r="L77" s="34"/>
      <c r="Q77" s="34"/>
    </row>
    <row r="78" spans="2:17">
      <c r="B78" s="50" t="s">
        <v>170</v>
      </c>
      <c r="C78" s="50"/>
      <c r="D78" s="51">
        <v>2755.44</v>
      </c>
      <c r="E78" s="52">
        <v>2755.44</v>
      </c>
      <c r="F78" s="53" t="s">
        <v>75</v>
      </c>
      <c r="G78" s="53" t="s">
        <v>70</v>
      </c>
      <c r="H78" s="54">
        <v>45292</v>
      </c>
      <c r="I78" s="51">
        <v>48500000</v>
      </c>
      <c r="J78" s="55">
        <v>1</v>
      </c>
      <c r="K78" s="56" t="s">
        <v>71</v>
      </c>
      <c r="L78" s="34"/>
    </row>
    <row r="79" spans="2:17" ht="15" thickBot="1">
      <c r="B79" s="57" t="s">
        <v>79</v>
      </c>
      <c r="C79" s="57"/>
      <c r="D79" s="58">
        <v>408454.96994384768</v>
      </c>
      <c r="E79" s="58">
        <v>127134.90324178623</v>
      </c>
      <c r="F79" s="57"/>
      <c r="G79" s="57"/>
      <c r="H79" s="57"/>
      <c r="I79" s="58">
        <v>1374025540</v>
      </c>
      <c r="J79" s="57"/>
      <c r="K79" s="57"/>
    </row>
    <row r="81" spans="2:12">
      <c r="B81" s="235" t="s">
        <v>187</v>
      </c>
    </row>
    <row r="82" spans="2:12">
      <c r="B82" s="235" t="s">
        <v>188</v>
      </c>
    </row>
    <row r="84" spans="2:12" ht="16">
      <c r="B84" s="21" t="s">
        <v>80</v>
      </c>
      <c r="C84" s="27"/>
      <c r="D84" s="236">
        <v>45535</v>
      </c>
      <c r="F84" s="21" t="s">
        <v>81</v>
      </c>
      <c r="G84" s="22"/>
      <c r="H84" s="22"/>
      <c r="I84" s="22"/>
      <c r="J84" s="22"/>
      <c r="K84" s="236">
        <v>45535</v>
      </c>
    </row>
    <row r="85" spans="2:12">
      <c r="B85" s="28"/>
      <c r="C85" s="30"/>
    </row>
    <row r="86" spans="2:12">
      <c r="L86" s="59"/>
    </row>
    <row r="87" spans="2:12">
      <c r="L87" s="59"/>
    </row>
    <row r="88" spans="2:12">
      <c r="L88" s="59"/>
    </row>
    <row r="89" spans="2:12">
      <c r="F89" s="60" t="s">
        <v>82</v>
      </c>
      <c r="G89" s="60" t="s">
        <v>83</v>
      </c>
      <c r="L89" s="59"/>
    </row>
    <row r="90" spans="2:12" ht="15.5">
      <c r="F90" s="43" t="s">
        <v>52</v>
      </c>
      <c r="G90" s="24">
        <v>0.17</v>
      </c>
      <c r="L90" s="59"/>
    </row>
    <row r="91" spans="2:12" ht="15.5">
      <c r="F91" s="43" t="s">
        <v>56</v>
      </c>
      <c r="G91" s="24">
        <v>0.06</v>
      </c>
      <c r="L91" s="59"/>
    </row>
    <row r="92" spans="2:12" ht="15.5">
      <c r="F92" s="43" t="s">
        <v>60</v>
      </c>
      <c r="G92" s="24">
        <v>0.03</v>
      </c>
      <c r="L92" s="59"/>
    </row>
    <row r="93" spans="2:12" ht="15.5">
      <c r="F93" s="43" t="s">
        <v>64</v>
      </c>
      <c r="G93" s="24">
        <v>4.0267833740557687E-2</v>
      </c>
      <c r="L93" s="59"/>
    </row>
    <row r="94" spans="2:12" ht="15.5">
      <c r="F94" s="43" t="s">
        <v>84</v>
      </c>
      <c r="G94" s="24">
        <v>0.09</v>
      </c>
      <c r="L94" s="59"/>
    </row>
    <row r="95" spans="2:12" ht="15.5">
      <c r="F95" s="43" t="s">
        <v>68</v>
      </c>
      <c r="G95" s="24">
        <v>0.08</v>
      </c>
      <c r="L95" s="59"/>
    </row>
    <row r="96" spans="2:12" ht="15.5">
      <c r="F96" s="43" t="s">
        <v>72</v>
      </c>
      <c r="G96" s="24">
        <v>7.0000000000000007E-2</v>
      </c>
    </row>
    <row r="97" spans="2:11" ht="15.5">
      <c r="F97" s="43" t="s">
        <v>74</v>
      </c>
      <c r="G97" s="24">
        <v>0.18</v>
      </c>
    </row>
    <row r="98" spans="2:11" ht="15.5">
      <c r="F98" t="s">
        <v>77</v>
      </c>
      <c r="G98" s="24">
        <v>0.06</v>
      </c>
    </row>
    <row r="99" spans="2:11" ht="15.5">
      <c r="F99" t="s">
        <v>166</v>
      </c>
      <c r="G99" s="24">
        <v>0.05</v>
      </c>
    </row>
    <row r="100" spans="2:11" ht="15.5">
      <c r="F100" t="s">
        <v>167</v>
      </c>
      <c r="G100" s="24">
        <v>0.05</v>
      </c>
    </row>
    <row r="101" spans="2:11" ht="15.5">
      <c r="F101" t="s">
        <v>168</v>
      </c>
      <c r="G101" s="24">
        <v>0.04</v>
      </c>
    </row>
    <row r="102" spans="2:11" ht="15.5">
      <c r="F102" t="s">
        <v>169</v>
      </c>
      <c r="G102" s="24">
        <v>0.05</v>
      </c>
    </row>
    <row r="103" spans="2:11" ht="15.5">
      <c r="F103" t="s">
        <v>170</v>
      </c>
      <c r="G103" s="24">
        <v>0.03</v>
      </c>
    </row>
    <row r="110" spans="2:11" ht="16">
      <c r="B110" s="21" t="s">
        <v>85</v>
      </c>
      <c r="C110" s="27"/>
      <c r="D110" s="236">
        <v>45535</v>
      </c>
      <c r="F110" s="21" t="s">
        <v>86</v>
      </c>
      <c r="G110" s="236">
        <v>45535</v>
      </c>
      <c r="H110" s="22"/>
      <c r="I110" s="21" t="s">
        <v>87</v>
      </c>
      <c r="J110" s="22"/>
      <c r="K110" s="236">
        <v>45535</v>
      </c>
    </row>
    <row r="111" spans="2:11">
      <c r="B111" s="28"/>
      <c r="C111" s="30"/>
    </row>
    <row r="112" spans="2:11">
      <c r="B112" s="28"/>
      <c r="J112" t="s">
        <v>71</v>
      </c>
      <c r="K112" s="237">
        <v>0.36375294503034999</v>
      </c>
    </row>
    <row r="113" spans="2:11">
      <c r="B113" t="s">
        <v>74</v>
      </c>
      <c r="C113" s="237">
        <v>0.16384812070288765</v>
      </c>
      <c r="J113" t="s">
        <v>176</v>
      </c>
      <c r="K113" s="237">
        <v>0.16570955914143659</v>
      </c>
    </row>
    <row r="114" spans="2:11">
      <c r="B114" t="s">
        <v>52</v>
      </c>
      <c r="C114" s="237">
        <v>0.16362408588139316</v>
      </c>
      <c r="J114" t="s">
        <v>76</v>
      </c>
      <c r="K114" s="237">
        <v>0.16384812070288765</v>
      </c>
    </row>
    <row r="115" spans="2:11">
      <c r="B115" t="s">
        <v>68</v>
      </c>
      <c r="C115" s="237">
        <v>9.1593162879459594E-2</v>
      </c>
      <c r="F115" s="28" t="s">
        <v>70</v>
      </c>
      <c r="G115" s="238">
        <v>0.51539538065370916</v>
      </c>
      <c r="J115" t="s">
        <v>55</v>
      </c>
      <c r="K115" s="237">
        <v>0.16362408588139316</v>
      </c>
    </row>
    <row r="116" spans="2:11">
      <c r="B116" t="s">
        <v>72</v>
      </c>
      <c r="C116" s="237">
        <v>9.0086231686717477E-2</v>
      </c>
      <c r="F116" s="28" t="s">
        <v>58</v>
      </c>
      <c r="G116" s="238">
        <v>0.21507435587996843</v>
      </c>
      <c r="J116" t="s">
        <v>59</v>
      </c>
      <c r="K116" s="237">
        <v>5.908747074179875E-2</v>
      </c>
    </row>
    <row r="117" spans="2:11">
      <c r="B117" t="s">
        <v>84</v>
      </c>
      <c r="C117" s="237">
        <v>6.8076595949480415E-2</v>
      </c>
      <c r="F117" s="28" t="s">
        <v>54</v>
      </c>
      <c r="G117" s="238">
        <v>0.16362408588139316</v>
      </c>
      <c r="J117" t="s">
        <v>177</v>
      </c>
      <c r="K117" s="237">
        <v>5.1267275235227124E-2</v>
      </c>
    </row>
    <row r="118" spans="2:11">
      <c r="B118" t="s">
        <v>77</v>
      </c>
      <c r="C118" s="237">
        <v>6.3472960314755592E-2</v>
      </c>
      <c r="F118" s="28" t="s">
        <v>67</v>
      </c>
      <c r="G118" s="238">
        <v>7.3195634318022521E-2</v>
      </c>
      <c r="J118" t="s">
        <v>63</v>
      </c>
      <c r="K118" s="237">
        <v>3.271054326690654E-2</v>
      </c>
    </row>
    <row r="119" spans="2:11">
      <c r="B119" t="s">
        <v>56</v>
      </c>
      <c r="C119" s="237">
        <v>5.908747074179875E-2</v>
      </c>
      <c r="F119" s="28" t="s">
        <v>62</v>
      </c>
      <c r="G119" s="238">
        <v>3.271054326690654E-2</v>
      </c>
      <c r="K119" s="59">
        <v>0.99999999999999989</v>
      </c>
    </row>
    <row r="120" spans="2:11">
      <c r="B120" t="s">
        <v>166</v>
      </c>
      <c r="C120" s="237">
        <v>5.3666956314898775E-2</v>
      </c>
      <c r="F120" s="28"/>
      <c r="G120" s="238"/>
    </row>
    <row r="121" spans="2:11">
      <c r="B121" t="s">
        <v>167</v>
      </c>
      <c r="C121" s="237">
        <v>5.1267275235227124E-2</v>
      </c>
      <c r="F121" s="28"/>
      <c r="G121" s="238"/>
      <c r="J121" t="s">
        <v>55</v>
      </c>
      <c r="K121" s="237">
        <v>0.16362408588139316</v>
      </c>
    </row>
    <row r="122" spans="2:11">
      <c r="B122" t="s">
        <v>168</v>
      </c>
      <c r="C122" s="237">
        <v>4.6092502068958E-2</v>
      </c>
      <c r="F122" s="28"/>
      <c r="G122" s="238"/>
      <c r="J122" t="s">
        <v>59</v>
      </c>
      <c r="K122" s="237">
        <v>5.908747074179875E-2</v>
      </c>
    </row>
    <row r="123" spans="2:11">
      <c r="B123" t="s">
        <v>169</v>
      </c>
      <c r="C123" s="237">
        <v>3.9122347005265561E-2</v>
      </c>
      <c r="F123" s="28" t="s">
        <v>54</v>
      </c>
      <c r="G123" s="238">
        <v>0.16362408588139316</v>
      </c>
      <c r="J123" t="s">
        <v>63</v>
      </c>
      <c r="K123" s="237">
        <v>3.271054326690654E-2</v>
      </c>
    </row>
    <row r="124" spans="2:11">
      <c r="B124" t="s">
        <v>64</v>
      </c>
      <c r="C124" s="237">
        <v>3.8846968508515316E-2</v>
      </c>
      <c r="E124" s="28"/>
      <c r="F124" s="28" t="s">
        <v>58</v>
      </c>
      <c r="G124" s="238">
        <v>0.21507435587996843</v>
      </c>
      <c r="J124" t="s">
        <v>176</v>
      </c>
      <c r="K124" s="237">
        <v>0.16570955914143659</v>
      </c>
    </row>
    <row r="125" spans="2:11">
      <c r="B125" t="s">
        <v>170</v>
      </c>
      <c r="C125" s="237">
        <v>3.3385741075193744E-2</v>
      </c>
      <c r="E125" s="28"/>
      <c r="F125" s="28" t="s">
        <v>62</v>
      </c>
      <c r="G125" s="238">
        <v>3.271054326690654E-2</v>
      </c>
      <c r="J125" t="s">
        <v>71</v>
      </c>
      <c r="K125" s="237">
        <v>0.36375294503034999</v>
      </c>
    </row>
    <row r="126" spans="2:11">
      <c r="B126" t="s">
        <v>60</v>
      </c>
      <c r="C126" s="237">
        <v>3.271054326690654E-2</v>
      </c>
      <c r="E126" s="28"/>
      <c r="F126" s="28" t="s">
        <v>67</v>
      </c>
      <c r="G126" s="238">
        <v>7.3195634318022521E-2</v>
      </c>
      <c r="J126" t="s">
        <v>76</v>
      </c>
      <c r="K126" s="237">
        <v>0.16384812070288765</v>
      </c>
    </row>
    <row r="127" spans="2:11">
      <c r="B127" t="s">
        <v>123</v>
      </c>
      <c r="C127" s="237">
        <v>5.1190383685421103E-3</v>
      </c>
      <c r="E127" s="28"/>
      <c r="F127" s="28" t="s">
        <v>70</v>
      </c>
      <c r="G127" s="238">
        <v>0.51539538065370916</v>
      </c>
      <c r="J127" t="s">
        <v>177</v>
      </c>
      <c r="K127" s="237">
        <v>5.1267275235227124E-2</v>
      </c>
    </row>
    <row r="128" spans="2:11">
      <c r="C128" s="59">
        <v>0.99999999999999989</v>
      </c>
      <c r="E128" s="28"/>
      <c r="F128" s="28"/>
      <c r="G128" s="238"/>
      <c r="K128" s="59">
        <v>0.99999999999999989</v>
      </c>
    </row>
    <row r="129" spans="1:11">
      <c r="A129" s="28"/>
      <c r="B129" s="28"/>
      <c r="C129" s="28"/>
      <c r="D129" s="28"/>
      <c r="E129" s="28"/>
      <c r="F129" s="28"/>
      <c r="G129" s="238"/>
      <c r="H129" s="70"/>
      <c r="I129" s="222"/>
    </row>
    <row r="130" spans="1:11">
      <c r="A130" s="28"/>
      <c r="B130" s="28"/>
      <c r="C130" s="238"/>
      <c r="D130" s="28"/>
      <c r="E130" s="239"/>
      <c r="F130" s="28"/>
      <c r="G130" s="238"/>
      <c r="I130" s="239"/>
      <c r="J130" s="222"/>
      <c r="K130" s="59"/>
    </row>
    <row r="131" spans="1:11">
      <c r="A131" s="28"/>
      <c r="B131" s="28"/>
      <c r="C131" s="238"/>
      <c r="D131" s="28"/>
      <c r="E131" s="239"/>
      <c r="F131" s="28"/>
      <c r="G131" s="238"/>
      <c r="I131" s="239"/>
      <c r="J131" s="222"/>
      <c r="K131" s="59"/>
    </row>
    <row r="132" spans="1:11">
      <c r="A132" s="28"/>
      <c r="B132" s="28"/>
      <c r="C132" s="238"/>
      <c r="D132" s="28"/>
      <c r="E132" s="239"/>
      <c r="F132" s="28"/>
      <c r="G132" s="238"/>
      <c r="I132" s="239"/>
      <c r="J132" s="222"/>
      <c r="K132" s="59"/>
    </row>
    <row r="133" spans="1:11">
      <c r="A133" s="28"/>
      <c r="B133" s="28"/>
      <c r="C133" s="238"/>
      <c r="D133" s="28"/>
      <c r="E133" s="239"/>
      <c r="F133" s="28"/>
      <c r="G133" s="238"/>
      <c r="I133" s="239"/>
      <c r="J133" s="222"/>
      <c r="K133" s="59"/>
    </row>
    <row r="134" spans="1:11">
      <c r="A134" s="28"/>
      <c r="B134" s="28"/>
      <c r="C134" s="238"/>
      <c r="D134" s="28"/>
      <c r="E134" s="239"/>
      <c r="F134" s="28"/>
      <c r="G134" s="238"/>
      <c r="I134" s="239"/>
      <c r="J134" s="222"/>
      <c r="K134" s="59"/>
    </row>
    <row r="135" spans="1:11">
      <c r="A135" s="28"/>
      <c r="B135" s="28"/>
      <c r="C135" s="238"/>
      <c r="D135" s="28"/>
      <c r="E135" s="239"/>
      <c r="F135" s="28"/>
      <c r="G135" s="238"/>
      <c r="I135" s="239"/>
      <c r="J135" s="222"/>
      <c r="K135" s="59"/>
    </row>
    <row r="136" spans="1:11">
      <c r="A136" s="28"/>
      <c r="B136" s="28"/>
      <c r="C136" s="238"/>
      <c r="D136" s="28"/>
      <c r="E136" s="239"/>
      <c r="F136" s="28"/>
      <c r="G136" s="238"/>
      <c r="I136" s="239"/>
      <c r="J136" s="222"/>
      <c r="K136" s="59"/>
    </row>
    <row r="137" spans="1:11">
      <c r="A137" s="28"/>
      <c r="B137" s="28"/>
      <c r="C137" s="238"/>
      <c r="D137" s="28"/>
      <c r="E137" s="239"/>
      <c r="F137" s="28"/>
      <c r="G137" s="238"/>
      <c r="I137" s="239"/>
      <c r="J137" s="222"/>
      <c r="K137" s="59"/>
    </row>
    <row r="138" spans="1:11">
      <c r="A138" s="28"/>
      <c r="B138" s="28"/>
      <c r="C138" s="238"/>
      <c r="D138" s="28"/>
      <c r="E138" s="239"/>
      <c r="F138" s="28"/>
      <c r="G138" s="238"/>
      <c r="I138" s="239"/>
      <c r="J138" s="222"/>
      <c r="K138" s="59"/>
    </row>
    <row r="139" spans="1:11">
      <c r="A139" s="28"/>
      <c r="B139" s="28"/>
      <c r="C139" s="238"/>
      <c r="D139" s="28"/>
      <c r="E139" s="239"/>
      <c r="F139" s="28"/>
      <c r="G139" s="238"/>
      <c r="I139" s="239"/>
      <c r="J139" s="222"/>
      <c r="K139" s="59"/>
    </row>
    <row r="140" spans="1:11">
      <c r="A140" s="28"/>
      <c r="B140" s="28"/>
      <c r="C140" s="238"/>
      <c r="D140" s="28"/>
      <c r="E140" s="239"/>
      <c r="F140" s="28"/>
      <c r="G140" s="238"/>
      <c r="I140" s="239"/>
      <c r="J140" s="222"/>
      <c r="K140" s="59"/>
    </row>
    <row r="141" spans="1:11">
      <c r="A141" s="28"/>
      <c r="B141" s="28"/>
      <c r="C141" s="238"/>
      <c r="D141" s="28"/>
      <c r="E141" s="239"/>
      <c r="F141" s="28"/>
      <c r="G141" s="238"/>
      <c r="I141" s="239"/>
      <c r="J141" s="222"/>
      <c r="K141" s="59"/>
    </row>
    <row r="142" spans="1:11">
      <c r="A142" s="28"/>
      <c r="B142" s="28"/>
      <c r="C142" s="238"/>
      <c r="D142" s="28"/>
      <c r="E142" s="239"/>
      <c r="F142" s="28"/>
      <c r="G142" s="238"/>
      <c r="I142" s="239"/>
      <c r="J142" s="222"/>
      <c r="K142" s="59"/>
    </row>
    <row r="143" spans="1:11">
      <c r="A143" s="28"/>
      <c r="B143" s="28"/>
      <c r="C143" s="238"/>
      <c r="D143" s="28"/>
      <c r="E143" s="239"/>
      <c r="F143" s="28"/>
      <c r="G143" s="238"/>
      <c r="I143" s="239"/>
      <c r="J143" s="222"/>
      <c r="K143" s="59"/>
    </row>
    <row r="144" spans="1:11">
      <c r="A144" s="28"/>
      <c r="B144" s="28"/>
      <c r="C144" s="238"/>
      <c r="D144" s="28"/>
      <c r="E144" s="239"/>
      <c r="F144" s="28"/>
      <c r="G144" s="238"/>
      <c r="I144" s="239"/>
      <c r="K144" s="59"/>
    </row>
    <row r="145" spans="1:11">
      <c r="A145" s="28"/>
      <c r="B145" s="28"/>
      <c r="C145" s="240"/>
      <c r="D145" s="28"/>
      <c r="E145" s="28"/>
      <c r="F145" s="28"/>
      <c r="G145" s="240"/>
      <c r="I145" s="28"/>
      <c r="K145" s="240"/>
    </row>
    <row r="146" spans="1:11">
      <c r="A146" s="28"/>
      <c r="B146" s="28"/>
      <c r="C146" s="28"/>
      <c r="D146" s="28"/>
      <c r="E146" s="28"/>
      <c r="F146" s="223"/>
      <c r="G146" s="221"/>
    </row>
    <row r="147" spans="1:11" ht="15.5">
      <c r="A147" s="28"/>
      <c r="B147" s="241"/>
      <c r="C147" s="28"/>
      <c r="D147" s="28"/>
      <c r="E147" s="28"/>
      <c r="F147" s="223"/>
      <c r="G147" s="221"/>
      <c r="J147" s="24"/>
    </row>
    <row r="148" spans="1:11">
      <c r="A148" s="28"/>
      <c r="B148" s="241"/>
      <c r="C148" s="28"/>
      <c r="D148" s="28"/>
      <c r="E148" s="28"/>
      <c r="F148" s="223"/>
      <c r="G148" s="221"/>
    </row>
    <row r="149" spans="1:11">
      <c r="A149" s="28"/>
      <c r="B149" s="241"/>
      <c r="C149" s="28"/>
      <c r="D149" s="28"/>
      <c r="E149" s="28"/>
      <c r="F149" s="223"/>
      <c r="G149" s="221"/>
    </row>
    <row r="150" spans="1:11">
      <c r="A150" s="28"/>
      <c r="B150" s="241"/>
      <c r="C150" s="28"/>
      <c r="D150" s="28"/>
      <c r="E150" s="28"/>
      <c r="F150" s="223"/>
      <c r="G150" s="221"/>
    </row>
    <row r="151" spans="1:11">
      <c r="A151" s="28"/>
      <c r="B151" s="241"/>
      <c r="C151" s="28"/>
      <c r="D151" s="28"/>
      <c r="E151" s="28"/>
    </row>
    <row r="152" spans="1:11">
      <c r="A152" s="28"/>
      <c r="B152" s="241"/>
      <c r="C152" s="28"/>
      <c r="D152" s="28"/>
      <c r="E152" s="28"/>
    </row>
    <row r="153" spans="1:11">
      <c r="A153" s="28"/>
      <c r="B153" s="241"/>
      <c r="C153" s="28"/>
      <c r="D153" s="28"/>
      <c r="E153" s="28"/>
    </row>
    <row r="154" spans="1:11">
      <c r="A154" s="28"/>
      <c r="B154" s="241"/>
      <c r="C154" s="28"/>
      <c r="D154" s="28"/>
      <c r="E154" s="28"/>
    </row>
    <row r="155" spans="1:11">
      <c r="B155" s="70"/>
    </row>
    <row r="156" spans="1:11">
      <c r="B156" s="70"/>
    </row>
    <row r="157" spans="1:11">
      <c r="B157" s="70"/>
    </row>
    <row r="158" spans="1:11">
      <c r="B158" s="70"/>
    </row>
    <row r="159" spans="1:11">
      <c r="B159" s="70"/>
    </row>
    <row r="160" spans="1:11">
      <c r="B160" s="70"/>
    </row>
    <row r="161" customFormat="1"/>
    <row r="162" customFormat="1"/>
  </sheetData>
  <hyperlinks>
    <hyperlink ref="C53" r:id="rId1" xr:uid="{B74EF7FB-F8A1-4E16-8A45-B996BDE64579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3E20-E578-416C-9675-FFF538590A60}">
  <dimension ref="A1:CD323"/>
  <sheetViews>
    <sheetView showGridLines="0" workbookViewId="0">
      <pane xSplit="4" topLeftCell="E1" activePane="topRight" state="frozen"/>
      <selection pane="topRight" activeCell="B6" sqref="B6"/>
    </sheetView>
  </sheetViews>
  <sheetFormatPr defaultRowHeight="13" outlineLevelCol="1"/>
  <cols>
    <col min="1" max="1" width="3.1796875" style="198" customWidth="1"/>
    <col min="2" max="2" width="38.1796875" style="14" bestFit="1" customWidth="1"/>
    <col min="3" max="3" width="5.26953125" style="14" customWidth="1"/>
    <col min="4" max="4" width="5.54296875" style="14" customWidth="1"/>
    <col min="5" max="5" width="1.453125" style="14" customWidth="1"/>
    <col min="6" max="17" width="11.453125" style="14" bestFit="1" customWidth="1" outlineLevel="1"/>
    <col min="18" max="18" width="11.453125" style="245" bestFit="1" customWidth="1"/>
    <col min="19" max="30" width="11.453125" style="14" bestFit="1" customWidth="1" outlineLevel="1"/>
    <col min="31" max="31" width="11.453125" style="245" bestFit="1" customWidth="1"/>
    <col min="32" max="43" width="11.453125" style="14" bestFit="1" customWidth="1" outlineLevel="1"/>
    <col min="44" max="44" width="11.453125" style="245" bestFit="1" customWidth="1"/>
    <col min="45" max="55" width="11.453125" style="14" bestFit="1" customWidth="1" outlineLevel="1"/>
    <col min="56" max="56" width="12.90625" style="14" bestFit="1" customWidth="1" outlineLevel="1"/>
    <col min="57" max="57" width="12.90625" style="245" bestFit="1" customWidth="1"/>
    <col min="58" max="69" width="12.90625" style="14" customWidth="1" outlineLevel="1"/>
    <col min="70" max="70" width="12.90625" style="245" bestFit="1" customWidth="1"/>
    <col min="71" max="77" width="12.90625" style="14" bestFit="1" customWidth="1" outlineLevel="1"/>
    <col min="78" max="79" width="12.90625" style="14" customWidth="1" outlineLevel="1"/>
    <col min="80" max="80" width="11.453125" style="14" bestFit="1" customWidth="1"/>
    <col min="81" max="16384" width="8.7265625" style="14"/>
  </cols>
  <sheetData>
    <row r="1" spans="1:80">
      <c r="A1" s="14"/>
    </row>
    <row r="2" spans="1:80">
      <c r="A2" s="14"/>
      <c r="C2" s="19"/>
      <c r="D2" s="19"/>
      <c r="AS2" s="246"/>
      <c r="AT2" s="246"/>
      <c r="AU2" s="246"/>
      <c r="AV2" s="246"/>
      <c r="AW2" s="246"/>
      <c r="AX2" s="246"/>
      <c r="BF2" s="246"/>
      <c r="BG2" s="246"/>
      <c r="BH2" s="246"/>
      <c r="BI2" s="246"/>
      <c r="BJ2" s="246"/>
      <c r="BK2" s="246"/>
      <c r="BS2" s="246"/>
      <c r="BT2" s="246"/>
      <c r="BU2" s="246"/>
      <c r="BV2" s="246"/>
      <c r="BW2" s="246"/>
      <c r="BX2" s="246"/>
    </row>
    <row r="3" spans="1:80">
      <c r="A3" s="14"/>
      <c r="B3" s="19"/>
      <c r="C3" s="19"/>
      <c r="D3" s="19"/>
      <c r="F3" s="198"/>
      <c r="G3" s="198"/>
      <c r="H3" s="198"/>
      <c r="I3" s="198"/>
      <c r="J3" s="198"/>
      <c r="K3" s="198"/>
      <c r="AS3" s="246"/>
      <c r="AT3" s="246"/>
      <c r="AU3" s="246"/>
      <c r="AV3" s="246"/>
      <c r="AW3" s="246"/>
      <c r="AX3" s="246"/>
      <c r="BE3" s="247"/>
      <c r="BF3" s="246"/>
      <c r="BG3" s="246"/>
      <c r="BH3" s="246"/>
      <c r="BI3" s="246"/>
      <c r="BJ3" s="246"/>
      <c r="BK3" s="246"/>
      <c r="BR3" s="247"/>
      <c r="BS3" s="246"/>
      <c r="BT3" s="246"/>
      <c r="BU3" s="246"/>
      <c r="BV3" s="246"/>
      <c r="BW3" s="246"/>
      <c r="BX3" s="246"/>
    </row>
    <row r="4" spans="1:80">
      <c r="A4" s="14"/>
      <c r="B4" s="19"/>
      <c r="C4" s="19"/>
      <c r="D4" s="19"/>
      <c r="W4" s="195"/>
      <c r="AE4" s="183"/>
      <c r="AR4" s="183"/>
      <c r="AS4" s="248"/>
      <c r="AT4" s="248"/>
      <c r="AU4" s="248"/>
      <c r="AV4" s="248"/>
      <c r="AW4" s="248"/>
      <c r="AX4" s="248"/>
      <c r="BE4" s="249"/>
      <c r="BF4" s="248"/>
      <c r="BG4" s="248"/>
      <c r="BH4" s="248"/>
      <c r="BI4" s="248"/>
      <c r="BJ4" s="248"/>
      <c r="BK4" s="248"/>
      <c r="BR4" s="249"/>
      <c r="BS4" s="248"/>
      <c r="BT4" s="248"/>
      <c r="BU4" s="248"/>
      <c r="BV4" s="248"/>
      <c r="BW4" s="248"/>
      <c r="BX4" s="248"/>
    </row>
    <row r="5" spans="1:80">
      <c r="A5" s="14"/>
      <c r="B5" s="250"/>
      <c r="X5" s="195"/>
      <c r="AE5" s="183"/>
      <c r="AR5" s="183"/>
      <c r="AS5" s="251"/>
      <c r="AT5" s="251"/>
      <c r="AU5" s="251"/>
      <c r="AV5" s="251"/>
      <c r="AW5" s="251"/>
      <c r="AX5" s="251"/>
      <c r="AY5" s="252"/>
      <c r="BE5" s="183"/>
      <c r="BF5" s="251"/>
      <c r="BG5" s="251"/>
      <c r="BH5" s="251"/>
      <c r="BI5" s="251"/>
      <c r="BJ5" s="251"/>
      <c r="BK5" s="251"/>
      <c r="BL5" s="252"/>
      <c r="BR5" s="183"/>
      <c r="BS5" s="251"/>
      <c r="BT5" s="251"/>
      <c r="BU5" s="251"/>
      <c r="BV5" s="251"/>
      <c r="BW5" s="251"/>
      <c r="BX5" s="251"/>
      <c r="BY5" s="252"/>
      <c r="BZ5" s="252"/>
      <c r="CA5" s="252"/>
    </row>
    <row r="6" spans="1:80">
      <c r="A6" s="14"/>
      <c r="B6" s="16" t="s">
        <v>190</v>
      </c>
      <c r="C6" s="250"/>
      <c r="D6" s="253"/>
      <c r="R6" s="183"/>
      <c r="Y6" s="195"/>
      <c r="Z6" s="195"/>
      <c r="AE6" s="183"/>
      <c r="AF6" s="195"/>
      <c r="AG6" s="195"/>
      <c r="AI6" s="195"/>
      <c r="AL6" s="195"/>
      <c r="AR6" s="183"/>
      <c r="AS6" s="246"/>
      <c r="AT6" s="246"/>
      <c r="AU6" s="246"/>
      <c r="AV6" s="246"/>
      <c r="AW6" s="246"/>
      <c r="AX6" s="246"/>
      <c r="AY6" s="251"/>
      <c r="BE6" s="183"/>
      <c r="BF6" s="246"/>
      <c r="BG6" s="246"/>
      <c r="BH6" s="246"/>
      <c r="BI6" s="246"/>
      <c r="BJ6" s="246"/>
      <c r="BK6" s="246"/>
      <c r="BL6" s="251"/>
      <c r="BR6" s="183"/>
      <c r="BS6" s="246"/>
      <c r="BT6" s="246"/>
      <c r="BU6" s="246"/>
      <c r="BV6" s="246"/>
      <c r="BW6" s="246"/>
      <c r="BX6" s="246"/>
      <c r="BY6" s="251"/>
      <c r="BZ6" s="251"/>
      <c r="CA6" s="251"/>
    </row>
    <row r="7" spans="1:80">
      <c r="A7" s="14"/>
      <c r="B7" s="254" t="s">
        <v>191</v>
      </c>
      <c r="C7" s="250"/>
      <c r="D7" s="253"/>
      <c r="S7" s="195"/>
      <c r="T7" s="195"/>
      <c r="U7" s="195"/>
      <c r="AE7" s="195"/>
      <c r="AJ7" s="195"/>
      <c r="AK7" s="195"/>
      <c r="AM7" s="195"/>
      <c r="AN7" s="195"/>
      <c r="AR7" s="195"/>
      <c r="AS7" s="246"/>
      <c r="AT7" s="246"/>
      <c r="AU7" s="246"/>
      <c r="AV7" s="246"/>
      <c r="AW7" s="246"/>
      <c r="AX7" s="246"/>
      <c r="AY7" s="251"/>
      <c r="BC7" s="195"/>
      <c r="BE7" s="183"/>
      <c r="BF7" s="246"/>
      <c r="BG7" s="246"/>
      <c r="BH7" s="246"/>
      <c r="BI7" s="246"/>
      <c r="BJ7" s="246"/>
      <c r="BK7" s="246"/>
      <c r="BL7" s="251"/>
      <c r="BR7" s="183"/>
      <c r="BS7" s="246"/>
      <c r="BT7" s="246"/>
      <c r="BU7" s="246"/>
      <c r="BV7" s="246"/>
      <c r="BW7" s="246"/>
      <c r="BX7" s="246"/>
      <c r="BY7" s="251"/>
      <c r="BZ7" s="251"/>
      <c r="CA7" s="251"/>
    </row>
    <row r="8" spans="1:80" s="198" customFormat="1">
      <c r="A8" s="14"/>
      <c r="B8" s="255"/>
      <c r="C8" s="256"/>
      <c r="D8" s="257"/>
      <c r="E8" s="14"/>
      <c r="F8" s="258">
        <v>43466</v>
      </c>
      <c r="G8" s="258">
        <v>43524</v>
      </c>
      <c r="H8" s="258">
        <v>43555</v>
      </c>
      <c r="I8" s="258">
        <v>43585</v>
      </c>
      <c r="J8" s="258">
        <v>43616</v>
      </c>
      <c r="K8" s="258">
        <v>43646</v>
      </c>
      <c r="L8" s="258">
        <v>43677</v>
      </c>
      <c r="M8" s="258">
        <v>43708</v>
      </c>
      <c r="N8" s="258">
        <v>43738</v>
      </c>
      <c r="O8" s="258">
        <v>43769</v>
      </c>
      <c r="P8" s="258">
        <v>43799</v>
      </c>
      <c r="Q8" s="258">
        <v>43830</v>
      </c>
      <c r="R8" s="259" t="s">
        <v>93</v>
      </c>
      <c r="S8" s="258">
        <v>43831</v>
      </c>
      <c r="T8" s="258">
        <v>43890</v>
      </c>
      <c r="U8" s="258">
        <v>43921</v>
      </c>
      <c r="V8" s="258">
        <v>43951</v>
      </c>
      <c r="W8" s="258">
        <v>43982</v>
      </c>
      <c r="X8" s="258">
        <v>44012</v>
      </c>
      <c r="Y8" s="258">
        <v>44043</v>
      </c>
      <c r="Z8" s="258">
        <v>44074</v>
      </c>
      <c r="AA8" s="258">
        <v>44104</v>
      </c>
      <c r="AB8" s="258">
        <v>44135</v>
      </c>
      <c r="AC8" s="258">
        <v>44165</v>
      </c>
      <c r="AD8" s="258">
        <v>44196</v>
      </c>
      <c r="AE8" s="259" t="s">
        <v>94</v>
      </c>
      <c r="AF8" s="258">
        <v>44197</v>
      </c>
      <c r="AG8" s="258">
        <v>44255</v>
      </c>
      <c r="AH8" s="258">
        <v>44286</v>
      </c>
      <c r="AI8" s="258">
        <v>44316</v>
      </c>
      <c r="AJ8" s="258">
        <v>44347</v>
      </c>
      <c r="AK8" s="258">
        <v>44377</v>
      </c>
      <c r="AL8" s="258">
        <v>44408</v>
      </c>
      <c r="AM8" s="258">
        <v>44439</v>
      </c>
      <c r="AN8" s="258">
        <v>44469</v>
      </c>
      <c r="AO8" s="258">
        <v>44500</v>
      </c>
      <c r="AP8" s="258">
        <v>44530</v>
      </c>
      <c r="AQ8" s="258">
        <v>44561</v>
      </c>
      <c r="AR8" s="259" t="s">
        <v>95</v>
      </c>
      <c r="AS8" s="258">
        <v>44562</v>
      </c>
      <c r="AT8" s="258">
        <v>44620</v>
      </c>
      <c r="AU8" s="258">
        <v>44651</v>
      </c>
      <c r="AV8" s="258">
        <v>44681</v>
      </c>
      <c r="AW8" s="258">
        <v>44712</v>
      </c>
      <c r="AX8" s="258">
        <v>44742</v>
      </c>
      <c r="AY8" s="258">
        <v>44773</v>
      </c>
      <c r="AZ8" s="258">
        <v>44804</v>
      </c>
      <c r="BA8" s="258">
        <v>44834</v>
      </c>
      <c r="BB8" s="258">
        <v>44865</v>
      </c>
      <c r="BC8" s="258">
        <v>44895</v>
      </c>
      <c r="BD8" s="258">
        <v>44926</v>
      </c>
      <c r="BE8" s="259" t="s">
        <v>96</v>
      </c>
      <c r="BF8" s="258">
        <v>44927</v>
      </c>
      <c r="BG8" s="258">
        <v>44985</v>
      </c>
      <c r="BH8" s="258">
        <v>45016</v>
      </c>
      <c r="BI8" s="258">
        <v>45046</v>
      </c>
      <c r="BJ8" s="258">
        <v>45077</v>
      </c>
      <c r="BK8" s="258">
        <v>45107</v>
      </c>
      <c r="BL8" s="258">
        <v>45138</v>
      </c>
      <c r="BM8" s="258">
        <v>45169</v>
      </c>
      <c r="BN8" s="258">
        <v>45199</v>
      </c>
      <c r="BO8" s="258">
        <v>45230</v>
      </c>
      <c r="BP8" s="258">
        <v>45260</v>
      </c>
      <c r="BQ8" s="258">
        <v>45291</v>
      </c>
      <c r="BR8" s="259" t="s">
        <v>105</v>
      </c>
      <c r="BS8" s="258">
        <v>45292</v>
      </c>
      <c r="BT8" s="258">
        <v>45351</v>
      </c>
      <c r="BU8" s="258">
        <v>45382</v>
      </c>
      <c r="BV8" s="258">
        <v>45412</v>
      </c>
      <c r="BW8" s="258">
        <v>45443</v>
      </c>
      <c r="BX8" s="258">
        <v>45473</v>
      </c>
      <c r="BY8" s="258">
        <v>45504</v>
      </c>
      <c r="BZ8" s="258">
        <v>45535</v>
      </c>
      <c r="CA8" s="258">
        <v>45565</v>
      </c>
      <c r="CB8" s="259" t="s">
        <v>192</v>
      </c>
    </row>
    <row r="9" spans="1:80" s="198" customFormat="1">
      <c r="A9" s="14"/>
      <c r="B9" s="260" t="s">
        <v>193</v>
      </c>
      <c r="C9" s="256"/>
      <c r="D9" s="257"/>
      <c r="E9" s="14"/>
      <c r="F9" s="62">
        <v>2636769</v>
      </c>
      <c r="G9" s="63">
        <v>2636769</v>
      </c>
      <c r="H9" s="63">
        <v>2636769</v>
      </c>
      <c r="I9" s="63">
        <v>2636769</v>
      </c>
      <c r="J9" s="63">
        <v>2636769</v>
      </c>
      <c r="K9" s="63">
        <v>2636769</v>
      </c>
      <c r="L9" s="63">
        <v>2636769</v>
      </c>
      <c r="M9" s="63">
        <v>2636769</v>
      </c>
      <c r="N9" s="63">
        <v>2636769</v>
      </c>
      <c r="O9" s="63">
        <v>7560351</v>
      </c>
      <c r="P9" s="63">
        <v>7560351</v>
      </c>
      <c r="Q9" s="63">
        <v>7560351</v>
      </c>
      <c r="R9" s="64">
        <v>7560351</v>
      </c>
      <c r="S9" s="63">
        <v>7560351</v>
      </c>
      <c r="T9" s="63">
        <v>7560351</v>
      </c>
      <c r="U9" s="63">
        <v>7560351</v>
      </c>
      <c r="V9" s="63">
        <v>7560351</v>
      </c>
      <c r="W9" s="63">
        <v>7560351</v>
      </c>
      <c r="X9" s="63">
        <v>7560351</v>
      </c>
      <c r="Y9" s="63">
        <v>7560351</v>
      </c>
      <c r="Z9" s="63">
        <v>7560351</v>
      </c>
      <c r="AA9" s="63">
        <v>7560351</v>
      </c>
      <c r="AB9" s="63">
        <v>7560351</v>
      </c>
      <c r="AC9" s="63">
        <v>7560351</v>
      </c>
      <c r="AD9" s="63">
        <v>7560351</v>
      </c>
      <c r="AE9" s="64">
        <v>7560351</v>
      </c>
      <c r="AF9" s="63">
        <v>7560351</v>
      </c>
      <c r="AG9" s="63">
        <v>7560351</v>
      </c>
      <c r="AH9" s="63">
        <v>7560351</v>
      </c>
      <c r="AI9" s="63">
        <v>7560351</v>
      </c>
      <c r="AJ9" s="63">
        <v>7560351</v>
      </c>
      <c r="AK9" s="63">
        <v>7560351</v>
      </c>
      <c r="AL9" s="63">
        <v>7560351</v>
      </c>
      <c r="AM9" s="63">
        <v>7560351</v>
      </c>
      <c r="AN9" s="63">
        <v>7560351</v>
      </c>
      <c r="AO9" s="63">
        <v>7560351</v>
      </c>
      <c r="AP9" s="63">
        <v>7560351</v>
      </c>
      <c r="AQ9" s="63">
        <v>7560351</v>
      </c>
      <c r="AR9" s="64">
        <v>7560351</v>
      </c>
      <c r="AS9" s="63">
        <v>7560351</v>
      </c>
      <c r="AT9" s="63">
        <v>7560351</v>
      </c>
      <c r="AU9" s="63">
        <v>7560351</v>
      </c>
      <c r="AV9" s="63">
        <v>7560351</v>
      </c>
      <c r="AW9" s="63">
        <v>7560351</v>
      </c>
      <c r="AX9" s="63">
        <v>7560351</v>
      </c>
      <c r="AY9" s="63">
        <v>7560351</v>
      </c>
      <c r="AZ9" s="63">
        <v>7560351</v>
      </c>
      <c r="BA9" s="63">
        <v>7560351</v>
      </c>
      <c r="BB9" s="63">
        <v>7560351</v>
      </c>
      <c r="BC9" s="63">
        <v>7560351</v>
      </c>
      <c r="BD9" s="63">
        <v>9124659</v>
      </c>
      <c r="BE9" s="64">
        <v>9124659</v>
      </c>
      <c r="BF9" s="63">
        <v>9124659</v>
      </c>
      <c r="BG9" s="63">
        <v>9124659</v>
      </c>
      <c r="BH9" s="63">
        <v>9124659</v>
      </c>
      <c r="BI9" s="63">
        <v>9124659</v>
      </c>
      <c r="BJ9" s="63">
        <v>9124659</v>
      </c>
      <c r="BK9" s="63">
        <v>9124659</v>
      </c>
      <c r="BL9" s="63">
        <v>9124659</v>
      </c>
      <c r="BM9" s="63">
        <v>9124659</v>
      </c>
      <c r="BN9" s="63">
        <v>9124659</v>
      </c>
      <c r="BO9" s="63">
        <v>9124659</v>
      </c>
      <c r="BP9" s="63">
        <v>9124659</v>
      </c>
      <c r="BQ9" s="63">
        <v>9124659</v>
      </c>
      <c r="BR9" s="64">
        <v>9124659</v>
      </c>
      <c r="BS9" s="63">
        <v>9124659</v>
      </c>
      <c r="BT9" s="63">
        <v>12972967</v>
      </c>
      <c r="BU9" s="63">
        <v>12972967</v>
      </c>
      <c r="BV9" s="63">
        <v>12972967</v>
      </c>
      <c r="BW9" s="63">
        <v>12972967</v>
      </c>
      <c r="BX9" s="63">
        <v>12972967</v>
      </c>
      <c r="BY9" s="63">
        <v>12972967</v>
      </c>
      <c r="BZ9" s="63">
        <v>12972967</v>
      </c>
      <c r="CA9" s="63">
        <v>12972967</v>
      </c>
      <c r="CB9" s="64">
        <v>112908395</v>
      </c>
    </row>
    <row r="10" spans="1:80" s="266" customFormat="1">
      <c r="A10" s="17"/>
      <c r="B10" s="260" t="s">
        <v>194</v>
      </c>
      <c r="C10" s="261"/>
      <c r="D10" s="262"/>
      <c r="E10" s="263"/>
      <c r="F10" s="264">
        <v>2198523</v>
      </c>
      <c r="G10" s="264">
        <v>1318037</v>
      </c>
      <c r="H10" s="264">
        <v>1231579</v>
      </c>
      <c r="I10" s="264">
        <v>1256888</v>
      </c>
      <c r="J10" s="264">
        <v>1360790</v>
      </c>
      <c r="K10" s="264">
        <v>1368506</v>
      </c>
      <c r="L10" s="264">
        <v>1379597</v>
      </c>
      <c r="M10" s="264">
        <v>1429317</v>
      </c>
      <c r="N10" s="264">
        <v>1402956</v>
      </c>
      <c r="O10" s="264">
        <v>1533268</v>
      </c>
      <c r="P10" s="264">
        <v>1665139</v>
      </c>
      <c r="Q10" s="264">
        <v>2324636</v>
      </c>
      <c r="R10" s="265">
        <v>18469236</v>
      </c>
      <c r="S10" s="264">
        <v>6276485</v>
      </c>
      <c r="T10" s="264">
        <v>4052926</v>
      </c>
      <c r="U10" s="264">
        <v>3223697</v>
      </c>
      <c r="V10" s="264">
        <v>1153715</v>
      </c>
      <c r="W10" s="264">
        <v>1135548</v>
      </c>
      <c r="X10" s="264">
        <v>1037090</v>
      </c>
      <c r="Y10" s="264">
        <v>1430854</v>
      </c>
      <c r="Z10" s="264">
        <v>1834514</v>
      </c>
      <c r="AA10" s="264">
        <v>2617447</v>
      </c>
      <c r="AB10" s="264">
        <v>3773854</v>
      </c>
      <c r="AC10" s="264">
        <v>3889808</v>
      </c>
      <c r="AD10" s="264">
        <v>3890387</v>
      </c>
      <c r="AE10" s="265">
        <v>34316325</v>
      </c>
      <c r="AF10" s="264">
        <v>5187169.0999999996</v>
      </c>
      <c r="AG10" s="264">
        <v>3969073.06</v>
      </c>
      <c r="AH10" s="264">
        <v>3600203</v>
      </c>
      <c r="AI10" s="264">
        <v>3141430.2735394798</v>
      </c>
      <c r="AJ10" s="264">
        <v>3303763</v>
      </c>
      <c r="AK10" s="264">
        <v>4089667.4469294399</v>
      </c>
      <c r="AL10" s="264">
        <v>4075244</v>
      </c>
      <c r="AM10" s="264">
        <v>4358494.7364780493</v>
      </c>
      <c r="AN10" s="264">
        <v>4692635.4035999998</v>
      </c>
      <c r="AO10" s="264">
        <v>5086875</v>
      </c>
      <c r="AP10" s="264">
        <v>4757446.3184089996</v>
      </c>
      <c r="AQ10" s="264">
        <v>7950473.6174280001</v>
      </c>
      <c r="AR10" s="265">
        <v>54212474.956383966</v>
      </c>
      <c r="AS10" s="264">
        <v>8300270</v>
      </c>
      <c r="AT10" s="264">
        <v>7930560</v>
      </c>
      <c r="AU10" s="264">
        <v>8479558</v>
      </c>
      <c r="AV10" s="264">
        <v>6715806</v>
      </c>
      <c r="AW10" s="264">
        <v>7113665</v>
      </c>
      <c r="AX10" s="264">
        <v>7191766.9299999997</v>
      </c>
      <c r="AY10" s="264">
        <v>11415299.26</v>
      </c>
      <c r="AZ10" s="264">
        <v>6799541.3899999997</v>
      </c>
      <c r="BA10" s="264">
        <v>7056355.96</v>
      </c>
      <c r="BB10" s="264">
        <v>8708564.4299999997</v>
      </c>
      <c r="BC10" s="264">
        <v>7128541.9500000002</v>
      </c>
      <c r="BD10" s="264">
        <v>7728847.4400000004</v>
      </c>
      <c r="BE10" s="265">
        <v>94568776.359999999</v>
      </c>
      <c r="BF10" s="264">
        <v>12929737.970000001</v>
      </c>
      <c r="BG10" s="264">
        <v>8921125.3100000005</v>
      </c>
      <c r="BH10" s="264">
        <v>7930540.5699999994</v>
      </c>
      <c r="BI10" s="264">
        <v>7250205.4900000002</v>
      </c>
      <c r="BJ10" s="264">
        <v>8716010.6800000016</v>
      </c>
      <c r="BK10" s="264">
        <v>8378215.2400000002</v>
      </c>
      <c r="BL10" s="264">
        <v>7917603</v>
      </c>
      <c r="BM10" s="264">
        <v>8515006.5899999999</v>
      </c>
      <c r="BN10" s="264">
        <v>8172079.0848093955</v>
      </c>
      <c r="BO10" s="264">
        <v>7979112</v>
      </c>
      <c r="BP10" s="264">
        <v>8306135.8681681724</v>
      </c>
      <c r="BQ10" s="264">
        <v>12529377.760000002</v>
      </c>
      <c r="BR10" s="265">
        <v>107545149.56297758</v>
      </c>
      <c r="BS10" s="264">
        <v>12968491.220000001</v>
      </c>
      <c r="BT10" s="264">
        <v>11406063.710000001</v>
      </c>
      <c r="BU10" s="264">
        <v>9373381.5899999999</v>
      </c>
      <c r="BV10" s="264">
        <v>9179494.8500000015</v>
      </c>
      <c r="BW10" s="264">
        <v>9600161.5610282086</v>
      </c>
      <c r="BX10" s="264">
        <v>9798679.7420000006</v>
      </c>
      <c r="BY10" s="264">
        <v>10344038.52</v>
      </c>
      <c r="BZ10" s="264">
        <v>10504554.49735</v>
      </c>
      <c r="CA10" s="264">
        <v>10321307.079152005</v>
      </c>
      <c r="CB10" s="265">
        <v>93496172.769530192</v>
      </c>
    </row>
    <row r="11" spans="1:80" s="271" customFormat="1">
      <c r="A11" s="14"/>
      <c r="B11" s="267" t="s">
        <v>195</v>
      </c>
      <c r="C11" s="65"/>
      <c r="D11" s="268"/>
      <c r="E11" s="269"/>
      <c r="F11" s="62">
        <v>2198523</v>
      </c>
      <c r="G11" s="62">
        <v>1318037</v>
      </c>
      <c r="H11" s="62">
        <v>1231579</v>
      </c>
      <c r="I11" s="62">
        <v>1256888</v>
      </c>
      <c r="J11" s="62">
        <v>1360790</v>
      </c>
      <c r="K11" s="62">
        <v>1368506</v>
      </c>
      <c r="L11" s="62">
        <v>1379597</v>
      </c>
      <c r="M11" s="62">
        <v>1429317</v>
      </c>
      <c r="N11" s="62">
        <v>1402956</v>
      </c>
      <c r="O11" s="62">
        <v>1533268</v>
      </c>
      <c r="P11" s="62">
        <v>1665139</v>
      </c>
      <c r="Q11" s="62">
        <v>2324636</v>
      </c>
      <c r="R11" s="270">
        <v>18469236</v>
      </c>
      <c r="S11" s="62">
        <v>6276485</v>
      </c>
      <c r="T11" s="62">
        <v>4052926</v>
      </c>
      <c r="U11" s="62">
        <v>3223697</v>
      </c>
      <c r="V11" s="62">
        <v>1153715</v>
      </c>
      <c r="W11" s="62">
        <v>1135548</v>
      </c>
      <c r="X11" s="62">
        <v>1037090</v>
      </c>
      <c r="Y11" s="62">
        <v>1430854</v>
      </c>
      <c r="Z11" s="62">
        <v>1834514</v>
      </c>
      <c r="AA11" s="62">
        <v>2617447</v>
      </c>
      <c r="AB11" s="62">
        <v>3773854</v>
      </c>
      <c r="AC11" s="62">
        <v>3889808</v>
      </c>
      <c r="AD11" s="62">
        <v>3890387</v>
      </c>
      <c r="AE11" s="270">
        <v>34316325</v>
      </c>
      <c r="AF11" s="62">
        <v>5187169.0999999996</v>
      </c>
      <c r="AG11" s="62">
        <v>3969073.06</v>
      </c>
      <c r="AH11" s="62">
        <v>3600203</v>
      </c>
      <c r="AI11" s="62">
        <v>3141430.2735394798</v>
      </c>
      <c r="AJ11" s="62">
        <v>3303763</v>
      </c>
      <c r="AK11" s="62">
        <v>4089667.4469294399</v>
      </c>
      <c r="AL11" s="62">
        <v>4075244</v>
      </c>
      <c r="AM11" s="62">
        <v>4358494.7364780493</v>
      </c>
      <c r="AN11" s="62">
        <v>4692635.4035999998</v>
      </c>
      <c r="AO11" s="62">
        <v>5086875</v>
      </c>
      <c r="AP11" s="62">
        <v>4757446.3184089996</v>
      </c>
      <c r="AQ11" s="62">
        <v>7950473.6174280001</v>
      </c>
      <c r="AR11" s="270">
        <v>54212474.956383966</v>
      </c>
      <c r="AS11" s="62">
        <v>8300270</v>
      </c>
      <c r="AT11" s="62">
        <v>7930560</v>
      </c>
      <c r="AU11" s="62">
        <v>8479558</v>
      </c>
      <c r="AV11" s="62">
        <v>6715806</v>
      </c>
      <c r="AW11" s="62">
        <v>7113665</v>
      </c>
      <c r="AX11" s="62">
        <v>7191766.9299999997</v>
      </c>
      <c r="AY11" s="62">
        <v>11415299.26</v>
      </c>
      <c r="AZ11" s="62">
        <v>6799541.3899999997</v>
      </c>
      <c r="BA11" s="62">
        <v>7056355.96</v>
      </c>
      <c r="BB11" s="62">
        <v>8708564.4299999997</v>
      </c>
      <c r="BC11" s="62">
        <v>7128541.9500000002</v>
      </c>
      <c r="BD11" s="62">
        <v>7728847.4400000004</v>
      </c>
      <c r="BE11" s="270">
        <v>94568776.359999999</v>
      </c>
      <c r="BF11" s="62">
        <v>12929737.970000001</v>
      </c>
      <c r="BG11" s="62">
        <v>8921125.3100000005</v>
      </c>
      <c r="BH11" s="62">
        <v>7930540.5699999994</v>
      </c>
      <c r="BI11" s="62">
        <v>7250205.4900000002</v>
      </c>
      <c r="BJ11" s="62">
        <v>8716010.6800000016</v>
      </c>
      <c r="BK11" s="62">
        <v>8378215.2400000002</v>
      </c>
      <c r="BL11" s="62">
        <v>7917603</v>
      </c>
      <c r="BM11" s="62">
        <v>8515006.5899999999</v>
      </c>
      <c r="BN11" s="62">
        <v>8172079.0848093955</v>
      </c>
      <c r="BO11" s="62">
        <v>7979112</v>
      </c>
      <c r="BP11" s="62">
        <v>8306135.8681681724</v>
      </c>
      <c r="BQ11" s="62">
        <v>12529377.760000002</v>
      </c>
      <c r="BR11" s="270">
        <v>107545149.56297758</v>
      </c>
      <c r="BS11" s="62">
        <v>12968491.220000001</v>
      </c>
      <c r="BT11" s="62">
        <v>11406063.710000001</v>
      </c>
      <c r="BU11" s="62">
        <v>9373381.5899999999</v>
      </c>
      <c r="BV11" s="62">
        <v>9179494.8500000015</v>
      </c>
      <c r="BW11" s="62">
        <v>9600161.5610282086</v>
      </c>
      <c r="BX11" s="62">
        <v>9798679.7420000006</v>
      </c>
      <c r="BY11" s="62">
        <v>10344038.52</v>
      </c>
      <c r="BZ11" s="62">
        <v>10504554.49735</v>
      </c>
      <c r="CA11" s="62">
        <v>10321307.079152005</v>
      </c>
      <c r="CB11" s="270">
        <v>93496172.769530192</v>
      </c>
    </row>
    <row r="12" spans="1:80" s="276" customFormat="1">
      <c r="A12" s="198"/>
      <c r="B12" s="260" t="s">
        <v>196</v>
      </c>
      <c r="C12" s="272"/>
      <c r="D12" s="273"/>
      <c r="E12" s="273"/>
      <c r="F12" s="274">
        <v>45955.990710999897</v>
      </c>
      <c r="G12" s="274">
        <v>222672.63078200168</v>
      </c>
      <c r="H12" s="274">
        <v>357489.76976300089</v>
      </c>
      <c r="I12" s="274">
        <v>528956.75970000052</v>
      </c>
      <c r="J12" s="274">
        <v>677920.38342099893</v>
      </c>
      <c r="K12" s="274">
        <v>408197.13851900533</v>
      </c>
      <c r="L12" s="274">
        <v>430075.59791399655</v>
      </c>
      <c r="M12" s="274">
        <v>392931.42764900211</v>
      </c>
      <c r="N12" s="274">
        <v>250052</v>
      </c>
      <c r="O12" s="274">
        <v>2416571.3683390953</v>
      </c>
      <c r="P12" s="274">
        <v>1585306.9679090173</v>
      </c>
      <c r="Q12" s="274">
        <v>960312.41600904823</v>
      </c>
      <c r="R12" s="275">
        <v>8276442.4507161658</v>
      </c>
      <c r="S12" s="274">
        <v>271526.75137998897</v>
      </c>
      <c r="T12" s="274">
        <v>176261</v>
      </c>
      <c r="U12" s="274">
        <v>213270.62999999998</v>
      </c>
      <c r="V12" s="274">
        <v>129937.45894999639</v>
      </c>
      <c r="W12" s="274">
        <v>175932.66533600338</v>
      </c>
      <c r="X12" s="274">
        <v>373409</v>
      </c>
      <c r="Y12" s="274">
        <v>412840</v>
      </c>
      <c r="Z12" s="274">
        <v>957954</v>
      </c>
      <c r="AA12" s="274">
        <v>721071.23763393913</v>
      </c>
      <c r="AB12" s="274">
        <v>844650.31956813438</v>
      </c>
      <c r="AC12" s="274">
        <v>1131745.7143408258</v>
      </c>
      <c r="AD12" s="274">
        <v>1246399.8726082409</v>
      </c>
      <c r="AE12" s="275">
        <v>6654998.6498171287</v>
      </c>
      <c r="AF12" s="274">
        <v>392855.30765059177</v>
      </c>
      <c r="AG12" s="274">
        <v>509509.13653089502</v>
      </c>
      <c r="AH12" s="274">
        <v>1386910.0351656612</v>
      </c>
      <c r="AI12" s="274">
        <v>228378</v>
      </c>
      <c r="AJ12" s="274">
        <v>253716</v>
      </c>
      <c r="AK12" s="274">
        <v>294095.10888888867</v>
      </c>
      <c r="AL12" s="274">
        <v>487659</v>
      </c>
      <c r="AM12" s="274">
        <v>34194.110546116601</v>
      </c>
      <c r="AN12" s="274">
        <v>178718.09819784787</v>
      </c>
      <c r="AO12" s="274">
        <v>166893.64455735002</v>
      </c>
      <c r="AP12" s="274">
        <v>163134.73567830646</v>
      </c>
      <c r="AQ12" s="274">
        <v>-921597.00940808211</v>
      </c>
      <c r="AR12" s="275">
        <v>3174466.1678075748</v>
      </c>
      <c r="AS12" s="274">
        <v>208573.05982750229</v>
      </c>
      <c r="AT12" s="274">
        <v>147966.16666666637</v>
      </c>
      <c r="AU12" s="274">
        <v>130761.96111111088</v>
      </c>
      <c r="AV12" s="274">
        <v>137562.80555555574</v>
      </c>
      <c r="AW12" s="274">
        <v>142934.24</v>
      </c>
      <c r="AX12" s="274">
        <v>185222.37</v>
      </c>
      <c r="AY12" s="274">
        <v>157835.54999999999</v>
      </c>
      <c r="AZ12" s="274">
        <v>180512.98</v>
      </c>
      <c r="BA12" s="274">
        <v>225449.53999999998</v>
      </c>
      <c r="BB12" s="274">
        <v>91552.27</v>
      </c>
      <c r="BC12" s="274">
        <v>55335.47</v>
      </c>
      <c r="BD12" s="274">
        <v>1029052</v>
      </c>
      <c r="BE12" s="275">
        <v>2692758.4131608349</v>
      </c>
      <c r="BF12" s="274">
        <v>146027.24</v>
      </c>
      <c r="BG12" s="274">
        <v>146958.01</v>
      </c>
      <c r="BH12" s="274">
        <v>301235.69</v>
      </c>
      <c r="BI12" s="274">
        <v>-222684.12</v>
      </c>
      <c r="BJ12" s="274">
        <v>-61346.709999999992</v>
      </c>
      <c r="BK12" s="274">
        <v>72895.540000000008</v>
      </c>
      <c r="BL12" s="274">
        <v>377913.91555555584</v>
      </c>
      <c r="BM12" s="274">
        <v>496591.4</v>
      </c>
      <c r="BN12" s="274">
        <v>1011906</v>
      </c>
      <c r="BO12" s="274">
        <v>66386.959999999992</v>
      </c>
      <c r="BP12" s="274">
        <v>52203.149999999994</v>
      </c>
      <c r="BQ12" s="274">
        <v>131595.87</v>
      </c>
      <c r="BR12" s="275">
        <v>2519682.9455555561</v>
      </c>
      <c r="BS12" s="274">
        <v>3556473</v>
      </c>
      <c r="BT12" s="274">
        <v>2517919</v>
      </c>
      <c r="BU12" s="274">
        <v>1584626</v>
      </c>
      <c r="BV12" s="274">
        <v>3834812</v>
      </c>
      <c r="BW12" s="274">
        <v>2349216</v>
      </c>
      <c r="BX12" s="274">
        <v>1695991.2255551571</v>
      </c>
      <c r="BY12" s="274">
        <v>1956235</v>
      </c>
      <c r="BZ12" s="274">
        <v>1878158.56</v>
      </c>
      <c r="CA12" s="274">
        <v>1681685.17</v>
      </c>
      <c r="CB12" s="275">
        <v>21055115.955555156</v>
      </c>
    </row>
    <row r="13" spans="1:80" s="280" customFormat="1">
      <c r="A13" s="277"/>
      <c r="B13" s="267" t="s">
        <v>197</v>
      </c>
      <c r="C13" s="278"/>
      <c r="D13" s="279"/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270">
        <v>0</v>
      </c>
      <c r="S13" s="62">
        <v>0</v>
      </c>
      <c r="T13" s="62">
        <v>0</v>
      </c>
      <c r="U13" s="62">
        <v>0</v>
      </c>
      <c r="V13" s="62">
        <v>29464.06</v>
      </c>
      <c r="W13" s="62">
        <v>64195.78</v>
      </c>
      <c r="X13" s="62">
        <v>56051.42</v>
      </c>
      <c r="Y13" s="62">
        <v>228950.69</v>
      </c>
      <c r="Z13" s="62">
        <v>188040.09000000003</v>
      </c>
      <c r="AA13" s="62">
        <v>257165.55000000002</v>
      </c>
      <c r="AB13" s="62">
        <v>297219.69</v>
      </c>
      <c r="AC13" s="62">
        <v>205587.87</v>
      </c>
      <c r="AD13" s="62">
        <v>205855.09999999998</v>
      </c>
      <c r="AE13" s="270">
        <v>1532530.25</v>
      </c>
      <c r="AF13" s="62">
        <v>227800.44</v>
      </c>
      <c r="AG13" s="62">
        <v>221837.46999999997</v>
      </c>
      <c r="AH13" s="62">
        <v>168064.91</v>
      </c>
      <c r="AI13" s="62">
        <v>236309.05999999997</v>
      </c>
      <c r="AJ13" s="62">
        <v>242312.95999999999</v>
      </c>
      <c r="AK13" s="62">
        <v>262969.42000000004</v>
      </c>
      <c r="AL13" s="62">
        <v>301476.83</v>
      </c>
      <c r="AM13" s="62">
        <v>210051.28</v>
      </c>
      <c r="AN13" s="62">
        <v>173438.62</v>
      </c>
      <c r="AO13" s="62">
        <v>181635.31</v>
      </c>
      <c r="AP13" s="62">
        <v>221835.36000000002</v>
      </c>
      <c r="AQ13" s="62">
        <v>180439.75999999998</v>
      </c>
      <c r="AR13" s="270">
        <v>2628171.4199999995</v>
      </c>
      <c r="AS13" s="62">
        <v>109721.55</v>
      </c>
      <c r="AT13" s="62">
        <v>109148.7</v>
      </c>
      <c r="AU13" s="62">
        <v>110097.65000000001</v>
      </c>
      <c r="AV13" s="62">
        <v>111372.45000000001</v>
      </c>
      <c r="AW13" s="62">
        <v>115729.4</v>
      </c>
      <c r="AX13" s="62">
        <v>117938.33</v>
      </c>
      <c r="AY13" s="62">
        <v>126886.23999999999</v>
      </c>
      <c r="AZ13" s="62">
        <v>123282</v>
      </c>
      <c r="BA13" s="62">
        <v>106769</v>
      </c>
      <c r="BB13" s="62">
        <v>58863</v>
      </c>
      <c r="BC13" s="62">
        <v>36806</v>
      </c>
      <c r="BD13" s="62">
        <v>33665</v>
      </c>
      <c r="BE13" s="270">
        <v>1160279.3199999998</v>
      </c>
      <c r="BF13" s="62">
        <v>33664.71</v>
      </c>
      <c r="BG13" s="62">
        <v>37033.86</v>
      </c>
      <c r="BH13" s="62">
        <v>37033.86</v>
      </c>
      <c r="BI13" s="62">
        <v>31989.86</v>
      </c>
      <c r="BJ13" s="62">
        <v>28981.86</v>
      </c>
      <c r="BK13" s="62">
        <v>24593.06</v>
      </c>
      <c r="BL13" s="62">
        <v>24593.06</v>
      </c>
      <c r="BM13" s="62">
        <v>23211.06</v>
      </c>
      <c r="BN13" s="62">
        <v>20790.099999999999</v>
      </c>
      <c r="BO13" s="62">
        <v>20099.099999999999</v>
      </c>
      <c r="BP13" s="62">
        <v>20308.899999999998</v>
      </c>
      <c r="BQ13" s="62">
        <v>20240</v>
      </c>
      <c r="BR13" s="270">
        <v>322539.43000000005</v>
      </c>
      <c r="BS13" s="62">
        <v>72845.01999999999</v>
      </c>
      <c r="BT13" s="62">
        <v>1114562.07</v>
      </c>
      <c r="BU13" s="62">
        <v>534714.27</v>
      </c>
      <c r="BV13" s="62">
        <v>2921408.67</v>
      </c>
      <c r="BW13" s="62">
        <v>1185689</v>
      </c>
      <c r="BX13" s="62">
        <v>1369538</v>
      </c>
      <c r="BY13" s="62">
        <v>1033543.77</v>
      </c>
      <c r="BZ13" s="62">
        <v>1124501.55</v>
      </c>
      <c r="CA13" s="62">
        <v>1034983.54</v>
      </c>
      <c r="CB13" s="270">
        <v>10391785.890000001</v>
      </c>
    </row>
    <row r="14" spans="1:80" s="198" customFormat="1">
      <c r="B14" s="267" t="s">
        <v>198</v>
      </c>
      <c r="C14" s="261"/>
      <c r="D14" s="262"/>
      <c r="E14" s="281"/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270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253736.46528371042</v>
      </c>
      <c r="Y14" s="62">
        <v>154748.1611372066</v>
      </c>
      <c r="Z14" s="62">
        <v>753017.85100523476</v>
      </c>
      <c r="AA14" s="62">
        <v>480342.45716229174</v>
      </c>
      <c r="AB14" s="62">
        <v>598101.61629013368</v>
      </c>
      <c r="AC14" s="62">
        <v>992019.26271782559</v>
      </c>
      <c r="AD14" s="62">
        <v>1030769.3752812394</v>
      </c>
      <c r="AE14" s="270">
        <v>4262735.1888776422</v>
      </c>
      <c r="AF14" s="62">
        <v>146065.23142459174</v>
      </c>
      <c r="AG14" s="62">
        <v>272272.71043289453</v>
      </c>
      <c r="AH14" s="62">
        <v>1170868.1259636623</v>
      </c>
      <c r="AI14" s="62">
        <v>6554.8414898103792</v>
      </c>
      <c r="AJ14" s="62">
        <v>0</v>
      </c>
      <c r="AK14" s="62">
        <v>0</v>
      </c>
      <c r="AL14" s="62">
        <v>164606.51948290871</v>
      </c>
      <c r="AM14" s="62">
        <v>-303419.89130270231</v>
      </c>
      <c r="AN14" s="62">
        <v>-12205.042336852275</v>
      </c>
      <c r="AO14" s="62">
        <v>-23817.220975587545</v>
      </c>
      <c r="AP14" s="62">
        <v>-64463.468766137979</v>
      </c>
      <c r="AQ14" s="62">
        <v>-1487262.6360747498</v>
      </c>
      <c r="AR14" s="270">
        <v>-130800.83066216228</v>
      </c>
      <c r="AS14" s="62">
        <v>-34044.963317067712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62">
        <v>49839.92</v>
      </c>
      <c r="BB14" s="62">
        <v>-59685.440000000002</v>
      </c>
      <c r="BC14" s="62">
        <v>-45861.46</v>
      </c>
      <c r="BD14" s="62">
        <v>0</v>
      </c>
      <c r="BE14" s="270">
        <v>-89751.943317067722</v>
      </c>
      <c r="BF14" s="62">
        <v>0</v>
      </c>
      <c r="BG14" s="62">
        <v>0</v>
      </c>
      <c r="BH14" s="62">
        <v>0</v>
      </c>
      <c r="BI14" s="62">
        <v>-340079.24</v>
      </c>
      <c r="BJ14" s="62">
        <v>-294857.8</v>
      </c>
      <c r="BK14" s="62">
        <v>0</v>
      </c>
      <c r="BL14" s="62">
        <v>0</v>
      </c>
      <c r="BM14" s="62">
        <v>0</v>
      </c>
      <c r="BN14" s="62">
        <v>0</v>
      </c>
      <c r="BO14" s="62">
        <v>0</v>
      </c>
      <c r="BP14" s="62">
        <v>0</v>
      </c>
      <c r="BQ14" s="62">
        <v>0</v>
      </c>
      <c r="BR14" s="270">
        <v>-634937.04</v>
      </c>
      <c r="BS14" s="62">
        <v>1274273.8400000001</v>
      </c>
      <c r="BT14" s="62">
        <v>670018.64</v>
      </c>
      <c r="BU14" s="62">
        <v>794305.95</v>
      </c>
      <c r="BV14" s="62">
        <v>400046.88</v>
      </c>
      <c r="BW14" s="62">
        <v>840811.03</v>
      </c>
      <c r="BX14" s="62">
        <v>2701.4299995999972</v>
      </c>
      <c r="BY14" s="62">
        <v>546016.9</v>
      </c>
      <c r="BZ14" s="62">
        <v>395037.78</v>
      </c>
      <c r="CA14" s="62">
        <v>195178.61</v>
      </c>
      <c r="CB14" s="270">
        <v>5118391.059999601</v>
      </c>
    </row>
    <row r="15" spans="1:80" s="280" customFormat="1">
      <c r="A15" s="198"/>
      <c r="B15" s="267" t="s">
        <v>199</v>
      </c>
      <c r="C15" s="282"/>
      <c r="D15" s="283"/>
      <c r="E15" s="269"/>
      <c r="F15" s="62">
        <v>45955.990710999897</v>
      </c>
      <c r="G15" s="62">
        <v>222672.63078200168</v>
      </c>
      <c r="H15" s="62">
        <v>357489.76976300089</v>
      </c>
      <c r="I15" s="62">
        <v>528956.75970000052</v>
      </c>
      <c r="J15" s="62">
        <v>677920.38342099893</v>
      </c>
      <c r="K15" s="62">
        <v>408197.13851900533</v>
      </c>
      <c r="L15" s="62">
        <v>430075.59791399655</v>
      </c>
      <c r="M15" s="62">
        <v>392931.42764900211</v>
      </c>
      <c r="N15" s="62">
        <v>250052</v>
      </c>
      <c r="O15" s="62">
        <v>2416571.3683390953</v>
      </c>
      <c r="P15" s="62">
        <v>1585306.9679090173</v>
      </c>
      <c r="Q15" s="62">
        <v>960312.41600904823</v>
      </c>
      <c r="R15" s="270">
        <v>8276442.4507161658</v>
      </c>
      <c r="S15" s="62">
        <v>271526.75137998897</v>
      </c>
      <c r="T15" s="62">
        <v>176261</v>
      </c>
      <c r="U15" s="62">
        <v>213270.62999999998</v>
      </c>
      <c r="V15" s="62">
        <v>100473.39894999639</v>
      </c>
      <c r="W15" s="62">
        <v>111736.88533600338</v>
      </c>
      <c r="X15" s="62">
        <v>63621.114716289572</v>
      </c>
      <c r="Y15" s="62">
        <v>29141.148862793387</v>
      </c>
      <c r="Z15" s="62">
        <v>16896.058994765197</v>
      </c>
      <c r="AA15" s="62">
        <v>-16436.769528352663</v>
      </c>
      <c r="AB15" s="62">
        <v>-50670.986721999194</v>
      </c>
      <c r="AC15" s="62">
        <v>-65861.418376999776</v>
      </c>
      <c r="AD15" s="62">
        <v>9775.3973270014303</v>
      </c>
      <c r="AE15" s="270">
        <v>859733.21093948651</v>
      </c>
      <c r="AF15" s="62">
        <v>18989.636226000053</v>
      </c>
      <c r="AG15" s="62">
        <v>15398.95609800053</v>
      </c>
      <c r="AH15" s="62">
        <v>47976.999201999111</v>
      </c>
      <c r="AI15" s="62">
        <v>-14485.901489810363</v>
      </c>
      <c r="AJ15" s="62">
        <v>11403.040000000008</v>
      </c>
      <c r="AK15" s="62">
        <v>31125.688888888631</v>
      </c>
      <c r="AL15" s="62">
        <v>21575.650517091257</v>
      </c>
      <c r="AM15" s="62">
        <v>127562.72184881891</v>
      </c>
      <c r="AN15" s="62">
        <v>17484.520534700154</v>
      </c>
      <c r="AO15" s="62">
        <v>9075.5555329375929</v>
      </c>
      <c r="AP15" s="62">
        <v>5762.8444444444413</v>
      </c>
      <c r="AQ15" s="62">
        <v>385225.86666666763</v>
      </c>
      <c r="AR15" s="270">
        <v>677095.5784697379</v>
      </c>
      <c r="AS15" s="62">
        <v>132896.47314457002</v>
      </c>
      <c r="AT15" s="62">
        <v>38817.466666666376</v>
      </c>
      <c r="AU15" s="62">
        <v>20664.311111110874</v>
      </c>
      <c r="AV15" s="62">
        <v>26190.355555555732</v>
      </c>
      <c r="AW15" s="62">
        <v>27204.84</v>
      </c>
      <c r="AX15" s="62">
        <v>67284.039999999994</v>
      </c>
      <c r="AY15" s="62">
        <v>30949.31</v>
      </c>
      <c r="AZ15" s="62">
        <v>57230.98</v>
      </c>
      <c r="BA15" s="62">
        <v>68840.62</v>
      </c>
      <c r="BB15" s="62">
        <v>92374.71</v>
      </c>
      <c r="BC15" s="62">
        <v>64390.93</v>
      </c>
      <c r="BD15" s="62">
        <v>995387</v>
      </c>
      <c r="BE15" s="270">
        <v>1622231.0364779029</v>
      </c>
      <c r="BF15" s="62">
        <v>112362.53</v>
      </c>
      <c r="BG15" s="62">
        <v>109924.15</v>
      </c>
      <c r="BH15" s="62">
        <v>264201.83</v>
      </c>
      <c r="BI15" s="62">
        <v>85405.26</v>
      </c>
      <c r="BJ15" s="62">
        <v>204529.23</v>
      </c>
      <c r="BK15" s="62">
        <v>48302.48</v>
      </c>
      <c r="BL15" s="62">
        <v>353320.85555555584</v>
      </c>
      <c r="BM15" s="62">
        <v>473380.34</v>
      </c>
      <c r="BN15" s="62">
        <v>991115.9</v>
      </c>
      <c r="BO15" s="62">
        <v>46287.86</v>
      </c>
      <c r="BP15" s="62">
        <v>31894.25</v>
      </c>
      <c r="BQ15" s="62">
        <v>111355.87</v>
      </c>
      <c r="BR15" s="270">
        <v>2832080.555555556</v>
      </c>
      <c r="BS15" s="62">
        <v>2209354.14</v>
      </c>
      <c r="BT15" s="62">
        <v>733338.2899999998</v>
      </c>
      <c r="BU15" s="62">
        <v>255605.78000000009</v>
      </c>
      <c r="BV15" s="62">
        <v>513356.45000000019</v>
      </c>
      <c r="BW15" s="62">
        <v>322715.97000000015</v>
      </c>
      <c r="BX15" s="62">
        <v>323751.79555555718</v>
      </c>
      <c r="BY15" s="62">
        <v>376674.33000000007</v>
      </c>
      <c r="BZ15" s="62">
        <v>358619.23</v>
      </c>
      <c r="CA15" s="62">
        <v>451523.01999999996</v>
      </c>
      <c r="CB15" s="270">
        <v>5544939.0055555571</v>
      </c>
    </row>
    <row r="16" spans="1:80" s="280" customFormat="1">
      <c r="A16" s="198"/>
      <c r="B16" s="284" t="s">
        <v>200</v>
      </c>
      <c r="C16" s="66"/>
      <c r="D16" s="285"/>
      <c r="E16" s="285"/>
      <c r="F16" s="286">
        <v>2244478.9907109998</v>
      </c>
      <c r="G16" s="286">
        <v>1540709.6307820017</v>
      </c>
      <c r="H16" s="286">
        <v>1589068.7697630008</v>
      </c>
      <c r="I16" s="286">
        <v>1785844.7597000005</v>
      </c>
      <c r="J16" s="286">
        <v>2038710.3834209989</v>
      </c>
      <c r="K16" s="286">
        <v>1776703.1385190054</v>
      </c>
      <c r="L16" s="286">
        <v>1809672.5979139965</v>
      </c>
      <c r="M16" s="286">
        <v>1822248.4276490021</v>
      </c>
      <c r="N16" s="286">
        <v>1653008</v>
      </c>
      <c r="O16" s="286">
        <v>3949839.3683390953</v>
      </c>
      <c r="P16" s="286">
        <v>3250445.9679090176</v>
      </c>
      <c r="Q16" s="286">
        <v>3284948.416009048</v>
      </c>
      <c r="R16" s="287">
        <v>26745678.450716168</v>
      </c>
      <c r="S16" s="286">
        <v>6548011.7513799891</v>
      </c>
      <c r="T16" s="286">
        <v>4229187</v>
      </c>
      <c r="U16" s="286">
        <v>3436967.63</v>
      </c>
      <c r="V16" s="286">
        <v>1283652.4589499964</v>
      </c>
      <c r="W16" s="286">
        <v>1311480.6653360033</v>
      </c>
      <c r="X16" s="286">
        <v>1410499</v>
      </c>
      <c r="Y16" s="286">
        <v>1843694</v>
      </c>
      <c r="Z16" s="286">
        <v>2792468</v>
      </c>
      <c r="AA16" s="286">
        <v>3338518.2376339389</v>
      </c>
      <c r="AB16" s="286">
        <v>4618504.3195681348</v>
      </c>
      <c r="AC16" s="286">
        <v>5021553.7143408256</v>
      </c>
      <c r="AD16" s="286">
        <v>5136786.8726082407</v>
      </c>
      <c r="AE16" s="287">
        <v>40971323.649817131</v>
      </c>
      <c r="AF16" s="286">
        <v>5580024.4076505918</v>
      </c>
      <c r="AG16" s="286">
        <v>4478582.1965308953</v>
      </c>
      <c r="AH16" s="286">
        <v>4987113.035165661</v>
      </c>
      <c r="AI16" s="286">
        <v>3369808.2735394798</v>
      </c>
      <c r="AJ16" s="286">
        <v>3557479</v>
      </c>
      <c r="AK16" s="286">
        <v>4383762.5558183286</v>
      </c>
      <c r="AL16" s="286">
        <v>4562903</v>
      </c>
      <c r="AM16" s="286">
        <v>4392688.847024166</v>
      </c>
      <c r="AN16" s="286">
        <v>4871353.5017978474</v>
      </c>
      <c r="AO16" s="286">
        <v>5253768.6445573503</v>
      </c>
      <c r="AP16" s="286">
        <v>4920581.0540873064</v>
      </c>
      <c r="AQ16" s="286">
        <v>7028876.6080199182</v>
      </c>
      <c r="AR16" s="287">
        <v>57386941.124191537</v>
      </c>
      <c r="AS16" s="286">
        <v>8508843.0598275028</v>
      </c>
      <c r="AT16" s="286">
        <v>8078526.166666666</v>
      </c>
      <c r="AU16" s="286">
        <v>8610319.9611111116</v>
      </c>
      <c r="AV16" s="286">
        <v>6853368.805555556</v>
      </c>
      <c r="AW16" s="286">
        <v>7256599.2400000002</v>
      </c>
      <c r="AX16" s="286">
        <v>7376989.2999999998</v>
      </c>
      <c r="AY16" s="286">
        <v>11573134.810000001</v>
      </c>
      <c r="AZ16" s="286">
        <v>6980054.3700000001</v>
      </c>
      <c r="BA16" s="286">
        <v>7281805.5</v>
      </c>
      <c r="BB16" s="286">
        <v>8800116.6999999993</v>
      </c>
      <c r="BC16" s="286">
        <v>7183877.4199999999</v>
      </c>
      <c r="BD16" s="286">
        <v>8757899.4400000013</v>
      </c>
      <c r="BE16" s="287">
        <v>97261534.77316083</v>
      </c>
      <c r="BF16" s="286">
        <v>13075765.210000001</v>
      </c>
      <c r="BG16" s="286">
        <v>9068083.3200000003</v>
      </c>
      <c r="BH16" s="286">
        <v>8231776.2599999998</v>
      </c>
      <c r="BI16" s="286">
        <v>7027521.3700000001</v>
      </c>
      <c r="BJ16" s="286">
        <v>8654663.9700000007</v>
      </c>
      <c r="BK16" s="286">
        <v>8451110.7799999993</v>
      </c>
      <c r="BL16" s="286">
        <v>8295516.9155555554</v>
      </c>
      <c r="BM16" s="286">
        <v>9011597.9900000002</v>
      </c>
      <c r="BN16" s="286">
        <v>9183985.0848093964</v>
      </c>
      <c r="BO16" s="286">
        <v>8045498.96</v>
      </c>
      <c r="BP16" s="286">
        <v>8358339.0181681728</v>
      </c>
      <c r="BQ16" s="286">
        <v>12660973.630000001</v>
      </c>
      <c r="BR16" s="287">
        <v>110064832.50853314</v>
      </c>
      <c r="BS16" s="286">
        <v>16524964.220000001</v>
      </c>
      <c r="BT16" s="286">
        <v>13923982.710000001</v>
      </c>
      <c r="BU16" s="286">
        <v>10958007.59</v>
      </c>
      <c r="BV16" s="286">
        <v>13014306.850000001</v>
      </c>
      <c r="BW16" s="286">
        <v>11949377.561028209</v>
      </c>
      <c r="BX16" s="286">
        <v>11494670.967555158</v>
      </c>
      <c r="BY16" s="286">
        <v>12300273.52</v>
      </c>
      <c r="BZ16" s="286">
        <v>12382713.05735</v>
      </c>
      <c r="CA16" s="286">
        <v>12002992.249152005</v>
      </c>
      <c r="CB16" s="287">
        <v>114551288.72508535</v>
      </c>
    </row>
    <row r="17" spans="1:82" s="290" customFormat="1">
      <c r="A17" s="280"/>
      <c r="B17" s="260" t="s">
        <v>201</v>
      </c>
      <c r="C17" s="288"/>
      <c r="D17" s="289"/>
      <c r="E17" s="289"/>
      <c r="F17" s="274">
        <v>0</v>
      </c>
      <c r="G17" s="274">
        <v>0</v>
      </c>
      <c r="H17" s="274">
        <v>0</v>
      </c>
      <c r="I17" s="274">
        <v>0</v>
      </c>
      <c r="J17" s="274">
        <v>0</v>
      </c>
      <c r="K17" s="274">
        <v>0</v>
      </c>
      <c r="L17" s="274">
        <v>0</v>
      </c>
      <c r="M17" s="274">
        <v>0</v>
      </c>
      <c r="N17" s="274">
        <v>0</v>
      </c>
      <c r="O17" s="274">
        <v>0</v>
      </c>
      <c r="P17" s="274">
        <v>0</v>
      </c>
      <c r="Q17" s="274">
        <v>0</v>
      </c>
      <c r="R17" s="275">
        <v>0</v>
      </c>
      <c r="S17" s="274">
        <v>0</v>
      </c>
      <c r="T17" s="274">
        <v>0</v>
      </c>
      <c r="U17" s="274">
        <v>0</v>
      </c>
      <c r="V17" s="274">
        <v>0</v>
      </c>
      <c r="W17" s="274">
        <v>0</v>
      </c>
      <c r="X17" s="274">
        <v>0</v>
      </c>
      <c r="Y17" s="274">
        <v>0</v>
      </c>
      <c r="Z17" s="274">
        <v>0</v>
      </c>
      <c r="AA17" s="274">
        <v>0</v>
      </c>
      <c r="AB17" s="274">
        <v>0</v>
      </c>
      <c r="AC17" s="274">
        <v>0</v>
      </c>
      <c r="AD17" s="274">
        <v>0</v>
      </c>
      <c r="AE17" s="275">
        <v>0</v>
      </c>
      <c r="AF17" s="274">
        <v>0</v>
      </c>
      <c r="AG17" s="274">
        <v>0</v>
      </c>
      <c r="AH17" s="274">
        <v>0</v>
      </c>
      <c r="AI17" s="274">
        <v>0</v>
      </c>
      <c r="AJ17" s="274">
        <v>0</v>
      </c>
      <c r="AK17" s="274">
        <v>0</v>
      </c>
      <c r="AL17" s="274">
        <v>0</v>
      </c>
      <c r="AM17" s="274">
        <v>0</v>
      </c>
      <c r="AN17" s="274">
        <v>0</v>
      </c>
      <c r="AO17" s="274">
        <v>0</v>
      </c>
      <c r="AP17" s="274">
        <v>0</v>
      </c>
      <c r="AQ17" s="274">
        <v>0</v>
      </c>
      <c r="AR17" s="275">
        <v>0</v>
      </c>
      <c r="AS17" s="274">
        <v>0</v>
      </c>
      <c r="AT17" s="274">
        <v>-1839771.22</v>
      </c>
      <c r="AU17" s="274">
        <v>-1844405.91</v>
      </c>
      <c r="AV17" s="274">
        <v>-1487091.8599999999</v>
      </c>
      <c r="AW17" s="274">
        <v>-1383410.81</v>
      </c>
      <c r="AX17" s="274">
        <v>-1393004.8</v>
      </c>
      <c r="AY17" s="274">
        <v>-1399552.03</v>
      </c>
      <c r="AZ17" s="274">
        <v>-1408929.82</v>
      </c>
      <c r="BA17" s="274">
        <v>-1399349.04</v>
      </c>
      <c r="BB17" s="274">
        <v>-5919032.1100000003</v>
      </c>
      <c r="BC17" s="274">
        <v>-969411.6</v>
      </c>
      <c r="BD17" s="274">
        <v>-1014684.18</v>
      </c>
      <c r="BE17" s="275">
        <v>-20058643.380000003</v>
      </c>
      <c r="BF17" s="274">
        <v>-1038216.48</v>
      </c>
      <c r="BG17" s="274">
        <v>-1025160.49</v>
      </c>
      <c r="BH17" s="274">
        <v>-1030593.41</v>
      </c>
      <c r="BI17" s="274">
        <v>-1050031.93</v>
      </c>
      <c r="BJ17" s="274">
        <v>-1057567.7</v>
      </c>
      <c r="BK17" s="274">
        <v>-1062316.8299999998</v>
      </c>
      <c r="BL17" s="274">
        <v>-1062343.04</v>
      </c>
      <c r="BM17" s="274">
        <v>-1061392.49</v>
      </c>
      <c r="BN17" s="274">
        <v>-1062030.8899999999</v>
      </c>
      <c r="BO17" s="274">
        <v>-1064433.6500000001</v>
      </c>
      <c r="BP17" s="274">
        <v>-1066952.07</v>
      </c>
      <c r="BQ17" s="274">
        <v>-1070456.7999999998</v>
      </c>
      <c r="BR17" s="275">
        <v>-12651495.780000001</v>
      </c>
      <c r="BS17" s="274">
        <v>-2711216.5216880077</v>
      </c>
      <c r="BT17" s="274">
        <v>-1944788.0874999999</v>
      </c>
      <c r="BU17" s="274">
        <v>-1528340.09</v>
      </c>
      <c r="BV17" s="274">
        <v>-1534590.4304999998</v>
      </c>
      <c r="BW17" s="274">
        <v>-1546726.3365</v>
      </c>
      <c r="BX17" s="274">
        <v>-1540000.3225000002</v>
      </c>
      <c r="BY17" s="274">
        <v>-1459913.767</v>
      </c>
      <c r="BZ17" s="274">
        <v>-1450923.5935</v>
      </c>
      <c r="CA17" s="274">
        <v>-1427423.7560000001</v>
      </c>
      <c r="CB17" s="275">
        <v>-15143922.905188005</v>
      </c>
    </row>
    <row r="18" spans="1:82" s="290" customFormat="1">
      <c r="B18" s="291" t="s">
        <v>202</v>
      </c>
      <c r="C18" s="292"/>
      <c r="D18" s="289"/>
      <c r="E18" s="289"/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275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275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275">
        <v>0</v>
      </c>
      <c r="AS18" s="62">
        <v>0</v>
      </c>
      <c r="AT18" s="62">
        <v>-1839771.22</v>
      </c>
      <c r="AU18" s="62">
        <v>-1844405.91</v>
      </c>
      <c r="AV18" s="62">
        <v>-1487091.8599999999</v>
      </c>
      <c r="AW18" s="62">
        <v>-1383410.81</v>
      </c>
      <c r="AX18" s="62">
        <v>-1393004.8</v>
      </c>
      <c r="AY18" s="62">
        <v>-1399552.03</v>
      </c>
      <c r="AZ18" s="62">
        <v>-1408929.82</v>
      </c>
      <c r="BA18" s="62">
        <v>-1399349.04</v>
      </c>
      <c r="BB18" s="62">
        <v>-5919032.1100000003</v>
      </c>
      <c r="BC18" s="62">
        <v>-969411.6</v>
      </c>
      <c r="BD18" s="62">
        <v>-1014684.18</v>
      </c>
      <c r="BE18" s="275">
        <v>-20058643.380000003</v>
      </c>
      <c r="BF18" s="62">
        <v>-1038216.48</v>
      </c>
      <c r="BG18" s="62">
        <v>-1025160.49</v>
      </c>
      <c r="BH18" s="62">
        <v>-1030593.41</v>
      </c>
      <c r="BI18" s="62">
        <v>-1050031.93</v>
      </c>
      <c r="BJ18" s="62">
        <v>-1057567.7</v>
      </c>
      <c r="BK18" s="62">
        <v>-1062316.8299999998</v>
      </c>
      <c r="BL18" s="62">
        <v>-1062343.04</v>
      </c>
      <c r="BM18" s="62">
        <v>-1061392.49</v>
      </c>
      <c r="BN18" s="62">
        <v>-1062030.8899999999</v>
      </c>
      <c r="BO18" s="62">
        <v>-1064433.6500000001</v>
      </c>
      <c r="BP18" s="62">
        <v>-1066952.07</v>
      </c>
      <c r="BQ18" s="62">
        <v>-1070456.7999999998</v>
      </c>
      <c r="BR18" s="275">
        <v>-12651495.780000001</v>
      </c>
      <c r="BS18" s="62">
        <v>-2711216.5216880077</v>
      </c>
      <c r="BT18" s="62">
        <v>-1944788.0874999999</v>
      </c>
      <c r="BU18" s="62">
        <v>-1528340.09</v>
      </c>
      <c r="BV18" s="62">
        <v>-1534590.4304999998</v>
      </c>
      <c r="BW18" s="62">
        <v>-1546726.3365</v>
      </c>
      <c r="BX18" s="62">
        <v>-1540000.3225000002</v>
      </c>
      <c r="BY18" s="62">
        <v>-1459913.767</v>
      </c>
      <c r="BZ18" s="62">
        <v>-1450923.5935</v>
      </c>
      <c r="CA18" s="62">
        <v>-1427423.7560000001</v>
      </c>
      <c r="CB18" s="275">
        <v>-15143922.905188005</v>
      </c>
    </row>
    <row r="19" spans="1:82" s="280" customFormat="1">
      <c r="A19" s="198"/>
      <c r="B19" s="260" t="s">
        <v>203</v>
      </c>
      <c r="C19" s="282"/>
      <c r="D19" s="283"/>
      <c r="E19" s="269"/>
      <c r="F19" s="274">
        <v>-101035.11</v>
      </c>
      <c r="G19" s="274">
        <v>-172658.51</v>
      </c>
      <c r="H19" s="274">
        <v>-198159.41</v>
      </c>
      <c r="I19" s="274">
        <v>-243034.59</v>
      </c>
      <c r="J19" s="274">
        <v>-423246.33999999997</v>
      </c>
      <c r="K19" s="274">
        <v>-212781.36</v>
      </c>
      <c r="L19" s="274">
        <v>-226446.01</v>
      </c>
      <c r="M19" s="274">
        <v>-222764.57</v>
      </c>
      <c r="N19" s="274">
        <v>-184222.37</v>
      </c>
      <c r="O19" s="274">
        <v>-673909.7</v>
      </c>
      <c r="P19" s="274">
        <v>-677348.23</v>
      </c>
      <c r="Q19" s="274">
        <v>-544766.22</v>
      </c>
      <c r="R19" s="275">
        <v>-3880372.42</v>
      </c>
      <c r="S19" s="274">
        <v>-440785.45999999996</v>
      </c>
      <c r="T19" s="274">
        <v>-472934.05999999994</v>
      </c>
      <c r="U19" s="274">
        <v>-389907</v>
      </c>
      <c r="V19" s="274">
        <v>-352530.23</v>
      </c>
      <c r="W19" s="274">
        <v>-509256.04</v>
      </c>
      <c r="X19" s="274">
        <v>-361268.01999999996</v>
      </c>
      <c r="Y19" s="274">
        <v>-386666.33</v>
      </c>
      <c r="Z19" s="274">
        <v>-468874.38999999996</v>
      </c>
      <c r="AA19" s="274">
        <v>-552521.87</v>
      </c>
      <c r="AB19" s="274">
        <v>-486378.47</v>
      </c>
      <c r="AC19" s="274">
        <v>-595075.5</v>
      </c>
      <c r="AD19" s="274">
        <v>-547900.6</v>
      </c>
      <c r="AE19" s="275">
        <v>-5564097.9700000007</v>
      </c>
      <c r="AF19" s="274">
        <v>-391302</v>
      </c>
      <c r="AG19" s="274">
        <v>-398782</v>
      </c>
      <c r="AH19" s="274">
        <v>-537695.99</v>
      </c>
      <c r="AI19" s="274">
        <v>-530366.43000000005</v>
      </c>
      <c r="AJ19" s="274">
        <v>-327658.55000000005</v>
      </c>
      <c r="AK19" s="274">
        <v>-358039</v>
      </c>
      <c r="AL19" s="274">
        <v>-704375.76</v>
      </c>
      <c r="AM19" s="274">
        <v>-566701</v>
      </c>
      <c r="AN19" s="274">
        <v>-574172</v>
      </c>
      <c r="AO19" s="274">
        <v>-506842.86</v>
      </c>
      <c r="AP19" s="274">
        <v>-338441.61</v>
      </c>
      <c r="AQ19" s="274">
        <v>-392868</v>
      </c>
      <c r="AR19" s="275">
        <v>-5627245.2000000002</v>
      </c>
      <c r="AS19" s="274">
        <v>-2853654.18</v>
      </c>
      <c r="AT19" s="274">
        <v>-426799.09</v>
      </c>
      <c r="AU19" s="274">
        <v>-341588.44</v>
      </c>
      <c r="AV19" s="274">
        <v>-363531.24</v>
      </c>
      <c r="AW19" s="274">
        <v>-384796.08</v>
      </c>
      <c r="AX19" s="274">
        <v>-537495</v>
      </c>
      <c r="AY19" s="274">
        <v>-457820</v>
      </c>
      <c r="AZ19" s="274">
        <v>-385173.21</v>
      </c>
      <c r="BA19" s="274">
        <v>-444134</v>
      </c>
      <c r="BB19" s="274">
        <v>-427611.38</v>
      </c>
      <c r="BC19" s="274">
        <v>-435071.69</v>
      </c>
      <c r="BD19" s="274">
        <v>-642046.42999999993</v>
      </c>
      <c r="BE19" s="275">
        <v>-7699720.7400000002</v>
      </c>
      <c r="BF19" s="274">
        <v>-412507.17</v>
      </c>
      <c r="BG19" s="274">
        <v>-464982.54</v>
      </c>
      <c r="BH19" s="274">
        <v>-1254957.8500000001</v>
      </c>
      <c r="BI19" s="274">
        <v>-477955.42</v>
      </c>
      <c r="BJ19" s="274">
        <v>-497443.02</v>
      </c>
      <c r="BK19" s="274">
        <v>-541087.04999999993</v>
      </c>
      <c r="BL19" s="274">
        <v>-534876.86</v>
      </c>
      <c r="BM19" s="274">
        <v>-572177.05000000005</v>
      </c>
      <c r="BN19" s="274">
        <v>-538844.34</v>
      </c>
      <c r="BO19" s="274">
        <v>-455646.43</v>
      </c>
      <c r="BP19" s="274">
        <v>-497393.42000000004</v>
      </c>
      <c r="BQ19" s="274">
        <v>-529619.19999999995</v>
      </c>
      <c r="BR19" s="275">
        <v>-6777490.3500000006</v>
      </c>
      <c r="BS19" s="274">
        <v>-542979.01</v>
      </c>
      <c r="BT19" s="274">
        <v>-572626.41</v>
      </c>
      <c r="BU19" s="274">
        <v>-640256.87</v>
      </c>
      <c r="BV19" s="274">
        <v>-704212.62</v>
      </c>
      <c r="BW19" s="274">
        <v>-743455.59000000008</v>
      </c>
      <c r="BX19" s="274">
        <v>-643240.11</v>
      </c>
      <c r="BY19" s="274">
        <v>-589610.09</v>
      </c>
      <c r="BZ19" s="274">
        <v>-760624.5</v>
      </c>
      <c r="CA19" s="274">
        <v>-760624.5</v>
      </c>
      <c r="CB19" s="275">
        <v>-5957629.7000000002</v>
      </c>
    </row>
    <row r="20" spans="1:82" s="290" customFormat="1">
      <c r="A20" s="280"/>
      <c r="B20" s="267" t="s">
        <v>204</v>
      </c>
      <c r="C20" s="288"/>
      <c r="D20" s="289"/>
      <c r="E20" s="289"/>
      <c r="F20" s="62">
        <v>-75311.11</v>
      </c>
      <c r="G20" s="62">
        <v>-120302.51</v>
      </c>
      <c r="H20" s="62">
        <v>-111898.41</v>
      </c>
      <c r="I20" s="62">
        <v>-107679.59</v>
      </c>
      <c r="J20" s="62">
        <v>-118750.34</v>
      </c>
      <c r="K20" s="62">
        <v>-122623.36</v>
      </c>
      <c r="L20" s="62">
        <v>-100215.01000000001</v>
      </c>
      <c r="M20" s="62">
        <v>-126884.57</v>
      </c>
      <c r="N20" s="62">
        <v>-121957.37</v>
      </c>
      <c r="O20" s="62">
        <v>-113643.7</v>
      </c>
      <c r="P20" s="62">
        <v>-312999.23</v>
      </c>
      <c r="Q20" s="62">
        <v>-319939.22000000003</v>
      </c>
      <c r="R20" s="270">
        <v>-1752204.42</v>
      </c>
      <c r="S20" s="62">
        <v>-351736.45999999996</v>
      </c>
      <c r="T20" s="62">
        <v>-410965.05999999994</v>
      </c>
      <c r="U20" s="62">
        <v>-317258</v>
      </c>
      <c r="V20" s="62">
        <v>-302513.23</v>
      </c>
      <c r="W20" s="62">
        <v>-238984.03999999998</v>
      </c>
      <c r="X20" s="62">
        <v>-238690.01999999996</v>
      </c>
      <c r="Y20" s="62">
        <v>-277648.33</v>
      </c>
      <c r="Z20" s="62">
        <v>-300326.38999999996</v>
      </c>
      <c r="AA20" s="62">
        <v>-278414.87</v>
      </c>
      <c r="AB20" s="62">
        <v>-291168.46999999997</v>
      </c>
      <c r="AC20" s="62">
        <v>-291957.5</v>
      </c>
      <c r="AD20" s="62">
        <v>-282074.59999999998</v>
      </c>
      <c r="AE20" s="270">
        <v>-3581736.97</v>
      </c>
      <c r="AF20" s="62">
        <v>-328242.24999999994</v>
      </c>
      <c r="AG20" s="62">
        <v>-316709.7</v>
      </c>
      <c r="AH20" s="62">
        <v>-279840.99</v>
      </c>
      <c r="AI20" s="62">
        <v>-330879.34999999998</v>
      </c>
      <c r="AJ20" s="62">
        <v>-291778.55000000005</v>
      </c>
      <c r="AK20" s="62">
        <v>-312811.01</v>
      </c>
      <c r="AL20" s="62">
        <v>-307218.76</v>
      </c>
      <c r="AM20" s="62">
        <v>-320378.87</v>
      </c>
      <c r="AN20" s="62">
        <v>-312926.52999999997</v>
      </c>
      <c r="AO20" s="62">
        <v>-298429.86</v>
      </c>
      <c r="AP20" s="62">
        <v>-282266.61</v>
      </c>
      <c r="AQ20" s="62">
        <v>-258384</v>
      </c>
      <c r="AR20" s="270">
        <v>-3639866.48</v>
      </c>
      <c r="AS20" s="62">
        <v>-316174.18000000005</v>
      </c>
      <c r="AT20" s="62">
        <v>-303485.09000000003</v>
      </c>
      <c r="AU20" s="62">
        <v>-278699.44</v>
      </c>
      <c r="AV20" s="62">
        <v>-328200.24</v>
      </c>
      <c r="AW20" s="62">
        <v>-292572.08</v>
      </c>
      <c r="AX20" s="62">
        <v>-334242.52</v>
      </c>
      <c r="AY20" s="62">
        <v>-317821.26</v>
      </c>
      <c r="AZ20" s="62">
        <v>-316150.21000000002</v>
      </c>
      <c r="BA20" s="62">
        <v>-362609</v>
      </c>
      <c r="BB20" s="62">
        <v>-342056.38</v>
      </c>
      <c r="BC20" s="62">
        <v>-327100.69</v>
      </c>
      <c r="BD20" s="62">
        <v>-321289.43</v>
      </c>
      <c r="BE20" s="270">
        <v>-3840400.52</v>
      </c>
      <c r="BF20" s="62">
        <v>-375619.41</v>
      </c>
      <c r="BG20" s="62">
        <v>-407050.31</v>
      </c>
      <c r="BH20" s="62">
        <v>-328933.08</v>
      </c>
      <c r="BI20" s="62">
        <v>-409990.49</v>
      </c>
      <c r="BJ20" s="62">
        <v>-324915.71000000002</v>
      </c>
      <c r="BK20" s="62">
        <v>-420416.86</v>
      </c>
      <c r="BL20" s="62">
        <v>-425534.99</v>
      </c>
      <c r="BM20" s="62">
        <v>-444506.68000000005</v>
      </c>
      <c r="BN20" s="62">
        <v>-487664.13</v>
      </c>
      <c r="BO20" s="62">
        <v>-421561.06</v>
      </c>
      <c r="BP20" s="62">
        <v>-440677.58</v>
      </c>
      <c r="BQ20" s="62">
        <v>-419406.61</v>
      </c>
      <c r="BR20" s="270">
        <v>-4906276.91</v>
      </c>
      <c r="BS20" s="62">
        <v>-420891.16</v>
      </c>
      <c r="BT20" s="62">
        <v>-471091.3</v>
      </c>
      <c r="BU20" s="62">
        <v>-550623.81000000006</v>
      </c>
      <c r="BV20" s="62">
        <v>-610779.65</v>
      </c>
      <c r="BW20" s="62">
        <v>-658342.05000000005</v>
      </c>
      <c r="BX20" s="62">
        <v>-612375.51</v>
      </c>
      <c r="BY20" s="62">
        <v>-564738.49</v>
      </c>
      <c r="BZ20" s="62">
        <v>-656944.36</v>
      </c>
      <c r="CA20" s="62">
        <v>-617008.72</v>
      </c>
      <c r="CB20" s="270">
        <v>-5162795.05</v>
      </c>
    </row>
    <row r="21" spans="1:82" s="276" customFormat="1">
      <c r="A21" s="14"/>
      <c r="B21" s="267" t="s">
        <v>205</v>
      </c>
      <c r="C21" s="272"/>
      <c r="D21" s="273"/>
      <c r="E21" s="273"/>
      <c r="F21" s="62">
        <v>-25724</v>
      </c>
      <c r="G21" s="62">
        <v>-52356</v>
      </c>
      <c r="H21" s="62">
        <v>-86261</v>
      </c>
      <c r="I21" s="62">
        <v>-135355</v>
      </c>
      <c r="J21" s="62">
        <v>-304496</v>
      </c>
      <c r="K21" s="62">
        <v>-90158</v>
      </c>
      <c r="L21" s="62">
        <v>-126231</v>
      </c>
      <c r="M21" s="62">
        <v>-95880</v>
      </c>
      <c r="N21" s="62">
        <v>-62265</v>
      </c>
      <c r="O21" s="62">
        <v>-560266</v>
      </c>
      <c r="P21" s="62">
        <v>-364349</v>
      </c>
      <c r="Q21" s="62">
        <v>-224827</v>
      </c>
      <c r="R21" s="270">
        <v>-2128168</v>
      </c>
      <c r="S21" s="62">
        <v>-89049</v>
      </c>
      <c r="T21" s="62">
        <v>-61969</v>
      </c>
      <c r="U21" s="62">
        <v>-72649</v>
      </c>
      <c r="V21" s="62">
        <v>-50017</v>
      </c>
      <c r="W21" s="62">
        <v>-270272</v>
      </c>
      <c r="X21" s="62">
        <v>-122578</v>
      </c>
      <c r="Y21" s="62">
        <v>-109018</v>
      </c>
      <c r="Z21" s="62">
        <v>-168548</v>
      </c>
      <c r="AA21" s="62">
        <v>-274107</v>
      </c>
      <c r="AB21" s="62">
        <v>-195210</v>
      </c>
      <c r="AC21" s="62">
        <v>-303118</v>
      </c>
      <c r="AD21" s="62">
        <v>-265826</v>
      </c>
      <c r="AE21" s="270">
        <v>-1982361</v>
      </c>
      <c r="AF21" s="62">
        <v>-63059.750000000058</v>
      </c>
      <c r="AG21" s="62">
        <v>-82072.299999999988</v>
      </c>
      <c r="AH21" s="62">
        <v>-257855</v>
      </c>
      <c r="AI21" s="62">
        <v>-199487.08000000007</v>
      </c>
      <c r="AJ21" s="62">
        <v>-35880</v>
      </c>
      <c r="AK21" s="62">
        <v>-45227.989999999991</v>
      </c>
      <c r="AL21" s="62">
        <v>-397157</v>
      </c>
      <c r="AM21" s="62">
        <v>-246322.13</v>
      </c>
      <c r="AN21" s="62">
        <v>-261245.46999999997</v>
      </c>
      <c r="AO21" s="62">
        <v>-208413</v>
      </c>
      <c r="AP21" s="62">
        <v>-56175</v>
      </c>
      <c r="AQ21" s="62">
        <v>-134484</v>
      </c>
      <c r="AR21" s="270">
        <v>-1987378.72</v>
      </c>
      <c r="AS21" s="62">
        <v>-2537480</v>
      </c>
      <c r="AT21" s="62">
        <v>-123314</v>
      </c>
      <c r="AU21" s="62">
        <v>-62889</v>
      </c>
      <c r="AV21" s="62">
        <v>-35331</v>
      </c>
      <c r="AW21" s="62">
        <v>-92224</v>
      </c>
      <c r="AX21" s="62">
        <v>-203252.47999999998</v>
      </c>
      <c r="AY21" s="62">
        <v>-139998.74</v>
      </c>
      <c r="AZ21" s="62">
        <v>-69023</v>
      </c>
      <c r="BA21" s="62">
        <v>-81525</v>
      </c>
      <c r="BB21" s="62">
        <v>-85555</v>
      </c>
      <c r="BC21" s="62">
        <v>-107971</v>
      </c>
      <c r="BD21" s="62">
        <v>-320757</v>
      </c>
      <c r="BE21" s="270">
        <v>-3859320.2199999997</v>
      </c>
      <c r="BF21" s="62">
        <v>-36887.760000000009</v>
      </c>
      <c r="BG21" s="62">
        <v>-57932.229999999981</v>
      </c>
      <c r="BH21" s="62">
        <v>-926024.77</v>
      </c>
      <c r="BI21" s="62">
        <v>-67964.929999999993</v>
      </c>
      <c r="BJ21" s="62">
        <v>-172527.31</v>
      </c>
      <c r="BK21" s="62">
        <v>-120670.18999999994</v>
      </c>
      <c r="BL21" s="62">
        <v>-109341.87</v>
      </c>
      <c r="BM21" s="62">
        <v>-127670.37</v>
      </c>
      <c r="BN21" s="62">
        <v>-51180.209999999963</v>
      </c>
      <c r="BO21" s="62">
        <v>-34085.369999999995</v>
      </c>
      <c r="BP21" s="62">
        <v>-56715.840000000026</v>
      </c>
      <c r="BQ21" s="62">
        <v>-110212.58999999997</v>
      </c>
      <c r="BR21" s="270">
        <v>-1871213.4400000004</v>
      </c>
      <c r="BS21" s="62">
        <v>-122087.85000000003</v>
      </c>
      <c r="BT21" s="62">
        <v>-101535.11000000004</v>
      </c>
      <c r="BU21" s="62">
        <v>-89633.059999999939</v>
      </c>
      <c r="BV21" s="62">
        <v>-93432.969999999972</v>
      </c>
      <c r="BW21" s="62">
        <v>-85113.540000000037</v>
      </c>
      <c r="BX21" s="62">
        <v>-30864.599999999977</v>
      </c>
      <c r="BY21" s="62">
        <v>-24871.599999999977</v>
      </c>
      <c r="BZ21" s="62">
        <v>-103680.14000000001</v>
      </c>
      <c r="CA21" s="62">
        <v>-143615.78</v>
      </c>
      <c r="CB21" s="270">
        <v>-794834.65</v>
      </c>
    </row>
    <row r="22" spans="1:82" s="266" customFormat="1">
      <c r="A22" s="14"/>
      <c r="B22" s="293" t="s">
        <v>206</v>
      </c>
      <c r="C22" s="294"/>
      <c r="D22" s="295"/>
      <c r="E22" s="296"/>
      <c r="F22" s="297">
        <v>-101035.11</v>
      </c>
      <c r="G22" s="297">
        <v>-172658.51</v>
      </c>
      <c r="H22" s="297">
        <v>-198159.41</v>
      </c>
      <c r="I22" s="297">
        <v>-243034.59</v>
      </c>
      <c r="J22" s="297">
        <v>-423246.33999999997</v>
      </c>
      <c r="K22" s="297">
        <v>-212781.36</v>
      </c>
      <c r="L22" s="297">
        <v>-226446.01</v>
      </c>
      <c r="M22" s="297">
        <v>-222764.57</v>
      </c>
      <c r="N22" s="297">
        <v>-184222.37</v>
      </c>
      <c r="O22" s="297">
        <v>-673909.7</v>
      </c>
      <c r="P22" s="297">
        <v>-677348.23</v>
      </c>
      <c r="Q22" s="297">
        <v>-544766.22</v>
      </c>
      <c r="R22" s="298">
        <v>-3880372.42</v>
      </c>
      <c r="S22" s="297">
        <v>-440785.45999999996</v>
      </c>
      <c r="T22" s="297">
        <v>-472934.05999999994</v>
      </c>
      <c r="U22" s="297">
        <v>-389907</v>
      </c>
      <c r="V22" s="297">
        <v>-352530.23</v>
      </c>
      <c r="W22" s="297">
        <v>-509256.04</v>
      </c>
      <c r="X22" s="297">
        <v>-361268.01999999996</v>
      </c>
      <c r="Y22" s="297">
        <v>-386666.33</v>
      </c>
      <c r="Z22" s="297">
        <v>-468874.38999999996</v>
      </c>
      <c r="AA22" s="297">
        <v>-552521.87</v>
      </c>
      <c r="AB22" s="297">
        <v>-486378.47</v>
      </c>
      <c r="AC22" s="297">
        <v>-595075.5</v>
      </c>
      <c r="AD22" s="297">
        <v>-547900.6</v>
      </c>
      <c r="AE22" s="298">
        <v>-5564097.9700000007</v>
      </c>
      <c r="AF22" s="297">
        <v>-391302</v>
      </c>
      <c r="AG22" s="297">
        <v>-398782</v>
      </c>
      <c r="AH22" s="297">
        <v>-537695.99</v>
      </c>
      <c r="AI22" s="297">
        <v>-530366.43000000005</v>
      </c>
      <c r="AJ22" s="297">
        <v>-327658.55000000005</v>
      </c>
      <c r="AK22" s="297">
        <v>-358039</v>
      </c>
      <c r="AL22" s="297">
        <v>-704375.76</v>
      </c>
      <c r="AM22" s="297">
        <v>-566701</v>
      </c>
      <c r="AN22" s="297">
        <v>-574172</v>
      </c>
      <c r="AO22" s="297">
        <v>-506842.86</v>
      </c>
      <c r="AP22" s="297">
        <v>-338441.61</v>
      </c>
      <c r="AQ22" s="297">
        <v>-392868</v>
      </c>
      <c r="AR22" s="298">
        <v>-5627245.2000000002</v>
      </c>
      <c r="AS22" s="297">
        <v>-2853654.18</v>
      </c>
      <c r="AT22" s="297">
        <v>-2266570.31</v>
      </c>
      <c r="AU22" s="297">
        <v>-2185994.35</v>
      </c>
      <c r="AV22" s="297">
        <v>-1850623.0999999999</v>
      </c>
      <c r="AW22" s="297">
        <v>-1768206.8900000001</v>
      </c>
      <c r="AX22" s="297">
        <v>-1930499.8</v>
      </c>
      <c r="AY22" s="297">
        <v>-1857372.03</v>
      </c>
      <c r="AZ22" s="297">
        <v>-1794103.03</v>
      </c>
      <c r="BA22" s="297">
        <v>-1843483.04</v>
      </c>
      <c r="BB22" s="297">
        <v>-6346643.4900000002</v>
      </c>
      <c r="BC22" s="297">
        <v>-1404483.29</v>
      </c>
      <c r="BD22" s="297">
        <v>-1656730.6099999999</v>
      </c>
      <c r="BE22" s="298">
        <v>-27758364.120000005</v>
      </c>
      <c r="BF22" s="297">
        <v>-1450723.65</v>
      </c>
      <c r="BG22" s="297">
        <v>-1490143.03</v>
      </c>
      <c r="BH22" s="297">
        <v>-2285551.2600000002</v>
      </c>
      <c r="BI22" s="297">
        <v>-1527987.3499999999</v>
      </c>
      <c r="BJ22" s="297">
        <v>-1555010.72</v>
      </c>
      <c r="BK22" s="297">
        <v>-1603403.88</v>
      </c>
      <c r="BL22" s="297">
        <v>-1597219.9</v>
      </c>
      <c r="BM22" s="297">
        <v>-1633569.54</v>
      </c>
      <c r="BN22" s="297">
        <v>-1600875.23</v>
      </c>
      <c r="BO22" s="297">
        <v>-1520080.08</v>
      </c>
      <c r="BP22" s="297">
        <v>-1564345.4900000002</v>
      </c>
      <c r="BQ22" s="297">
        <v>-1600075.9999999998</v>
      </c>
      <c r="BR22" s="298">
        <v>-19428986.130000003</v>
      </c>
      <c r="BS22" s="297">
        <v>-3254195.5316880075</v>
      </c>
      <c r="BT22" s="297">
        <v>-2517414.4975000001</v>
      </c>
      <c r="BU22" s="297">
        <v>-2168596.96</v>
      </c>
      <c r="BV22" s="297">
        <v>-2238803.0504999999</v>
      </c>
      <c r="BW22" s="297">
        <v>-2290181.9265000001</v>
      </c>
      <c r="BX22" s="297">
        <v>-2183240.4325000001</v>
      </c>
      <c r="BY22" s="297">
        <v>-2049523.8569999998</v>
      </c>
      <c r="BZ22" s="297">
        <v>-2211548.0935</v>
      </c>
      <c r="CA22" s="297">
        <v>-2188048.2560000001</v>
      </c>
      <c r="CB22" s="298">
        <v>-21101552.605188008</v>
      </c>
    </row>
    <row r="23" spans="1:82" s="280" customFormat="1">
      <c r="A23" s="14"/>
      <c r="B23" s="299" t="s">
        <v>207</v>
      </c>
      <c r="C23" s="300"/>
      <c r="D23" s="301"/>
      <c r="E23" s="302"/>
      <c r="F23" s="303">
        <v>2143443.8807109999</v>
      </c>
      <c r="G23" s="303">
        <v>1368051.1207820016</v>
      </c>
      <c r="H23" s="303">
        <v>1390909.3597630009</v>
      </c>
      <c r="I23" s="303">
        <v>1542810.1697000004</v>
      </c>
      <c r="J23" s="303">
        <v>1615464.0434209988</v>
      </c>
      <c r="K23" s="303">
        <v>1563921.7785190055</v>
      </c>
      <c r="L23" s="303">
        <v>1583226.5879139965</v>
      </c>
      <c r="M23" s="303">
        <v>1599483.857649002</v>
      </c>
      <c r="N23" s="303">
        <v>1468785.63</v>
      </c>
      <c r="O23" s="303">
        <v>3275929.6683390951</v>
      </c>
      <c r="P23" s="303">
        <v>2573097.7379090176</v>
      </c>
      <c r="Q23" s="303">
        <v>2740182.1960090483</v>
      </c>
      <c r="R23" s="304">
        <v>22865306.030716166</v>
      </c>
      <c r="S23" s="303">
        <v>6107226.2913799891</v>
      </c>
      <c r="T23" s="303">
        <v>3756252.94</v>
      </c>
      <c r="U23" s="303">
        <v>3047060.63</v>
      </c>
      <c r="V23" s="303">
        <v>931122.22894999641</v>
      </c>
      <c r="W23" s="303">
        <v>802224.62533600326</v>
      </c>
      <c r="X23" s="303">
        <v>1049230.98</v>
      </c>
      <c r="Y23" s="303">
        <v>1457027.67</v>
      </c>
      <c r="Z23" s="303">
        <v>2323593.61</v>
      </c>
      <c r="AA23" s="303">
        <v>2785996.3676339388</v>
      </c>
      <c r="AB23" s="303">
        <v>4132125.8495681351</v>
      </c>
      <c r="AC23" s="303">
        <v>4426478.2143408256</v>
      </c>
      <c r="AD23" s="303">
        <v>4588886.2726082411</v>
      </c>
      <c r="AE23" s="304">
        <v>35407225.679817133</v>
      </c>
      <c r="AF23" s="303">
        <v>5188722.4076505918</v>
      </c>
      <c r="AG23" s="303">
        <v>4079800.1965308953</v>
      </c>
      <c r="AH23" s="303">
        <v>4449417.0451656608</v>
      </c>
      <c r="AI23" s="303">
        <v>2839441.8435394797</v>
      </c>
      <c r="AJ23" s="303">
        <v>3229820.45</v>
      </c>
      <c r="AK23" s="303">
        <v>4025723.5558183286</v>
      </c>
      <c r="AL23" s="303">
        <v>3858527.24</v>
      </c>
      <c r="AM23" s="303">
        <v>3825987.847024166</v>
      </c>
      <c r="AN23" s="303">
        <v>4297181.5017978474</v>
      </c>
      <c r="AO23" s="303">
        <v>4746925.78455735</v>
      </c>
      <c r="AP23" s="303">
        <v>4582139.444087306</v>
      </c>
      <c r="AQ23" s="303">
        <v>6636008.6080199182</v>
      </c>
      <c r="AR23" s="304">
        <v>51759695.924191535</v>
      </c>
      <c r="AS23" s="303">
        <v>5655188.8798275031</v>
      </c>
      <c r="AT23" s="303">
        <v>5811955.8566666655</v>
      </c>
      <c r="AU23" s="303">
        <v>6424325.6111111119</v>
      </c>
      <c r="AV23" s="303">
        <v>5002745.7055555563</v>
      </c>
      <c r="AW23" s="303">
        <v>5488392.3499999996</v>
      </c>
      <c r="AX23" s="303">
        <v>5446489.5</v>
      </c>
      <c r="AY23" s="303">
        <v>9715762.7800000012</v>
      </c>
      <c r="AZ23" s="303">
        <v>5185951.34</v>
      </c>
      <c r="BA23" s="303">
        <v>5438322.46</v>
      </c>
      <c r="BB23" s="303">
        <v>2453473.209999999</v>
      </c>
      <c r="BC23" s="303">
        <v>5779394.1299999999</v>
      </c>
      <c r="BD23" s="303">
        <v>7101168.8300000019</v>
      </c>
      <c r="BE23" s="304">
        <v>69503170.653160825</v>
      </c>
      <c r="BF23" s="303">
        <v>11625041.560000001</v>
      </c>
      <c r="BG23" s="303">
        <v>7577940.29</v>
      </c>
      <c r="BH23" s="303">
        <v>5946225</v>
      </c>
      <c r="BI23" s="303">
        <v>5499534.0200000005</v>
      </c>
      <c r="BJ23" s="303">
        <v>7099653.2500000009</v>
      </c>
      <c r="BK23" s="303">
        <v>6847706.8999999994</v>
      </c>
      <c r="BL23" s="303">
        <v>6698297.015555555</v>
      </c>
      <c r="BM23" s="303">
        <v>7378028.4500000002</v>
      </c>
      <c r="BN23" s="303">
        <v>7583109.854809396</v>
      </c>
      <c r="BO23" s="303">
        <v>6525418.8799999999</v>
      </c>
      <c r="BP23" s="303">
        <v>6793993.5281681726</v>
      </c>
      <c r="BQ23" s="303">
        <v>11060897.630000001</v>
      </c>
      <c r="BR23" s="304">
        <v>90635846.378533125</v>
      </c>
      <c r="BS23" s="303">
        <v>13270768.688311994</v>
      </c>
      <c r="BT23" s="303">
        <v>11406568.2125</v>
      </c>
      <c r="BU23" s="303">
        <v>8789410.629999999</v>
      </c>
      <c r="BV23" s="303">
        <v>10775503.799500002</v>
      </c>
      <c r="BW23" s="303">
        <v>9659195.6345282085</v>
      </c>
      <c r="BX23" s="303">
        <v>9311430.5350551568</v>
      </c>
      <c r="BY23" s="303">
        <v>10250749.662999999</v>
      </c>
      <c r="BZ23" s="303">
        <v>10171164.963850001</v>
      </c>
      <c r="CA23" s="303">
        <v>9814943.9931520037</v>
      </c>
      <c r="CB23" s="304">
        <v>93449736.11989738</v>
      </c>
    </row>
    <row r="24" spans="1:82" s="276" customFormat="1">
      <c r="A24" s="277"/>
      <c r="B24" s="267" t="s">
        <v>208</v>
      </c>
      <c r="C24" s="272"/>
      <c r="D24" s="273"/>
      <c r="E24" s="273"/>
      <c r="F24" s="305">
        <v>0.81290544629089612</v>
      </c>
      <c r="G24" s="305">
        <v>0.51883616683221079</v>
      </c>
      <c r="H24" s="305">
        <v>0.52750520040360038</v>
      </c>
      <c r="I24" s="305">
        <v>0.58511389116756163</v>
      </c>
      <c r="J24" s="305">
        <v>0.61266802037683199</v>
      </c>
      <c r="K24" s="305">
        <v>0.59312051170163393</v>
      </c>
      <c r="L24" s="305">
        <v>0.60044189988353036</v>
      </c>
      <c r="M24" s="305">
        <v>0.60660750245812278</v>
      </c>
      <c r="N24" s="305">
        <v>0.55703993410116692</v>
      </c>
      <c r="O24" s="305">
        <v>0.43330391252193118</v>
      </c>
      <c r="P24" s="305">
        <v>0.34034104209037619</v>
      </c>
      <c r="Q24" s="305">
        <v>0.36244113481094309</v>
      </c>
      <c r="R24" s="306">
        <v>6.550324662638805</v>
      </c>
      <c r="S24" s="305">
        <v>0.80779666068149336</v>
      </c>
      <c r="T24" s="305">
        <v>0.49683578712152388</v>
      </c>
      <c r="U24" s="305">
        <v>0.40303163570051176</v>
      </c>
      <c r="V24" s="305">
        <v>0.12315859792091616</v>
      </c>
      <c r="W24" s="305">
        <v>0.1061094419208848</v>
      </c>
      <c r="X24" s="305">
        <v>0.13878072327594315</v>
      </c>
      <c r="Y24" s="305">
        <v>0.1927195800829882</v>
      </c>
      <c r="Z24" s="305">
        <v>0.3073393827879155</v>
      </c>
      <c r="AA24" s="305">
        <v>0.36850092907511023</v>
      </c>
      <c r="AB24" s="305">
        <v>0.54655211769508261</v>
      </c>
      <c r="AC24" s="305">
        <v>0.58548580804526473</v>
      </c>
      <c r="AD24" s="305">
        <v>0.6069673580774545</v>
      </c>
      <c r="AE24" s="306">
        <v>4.6832780223850889</v>
      </c>
      <c r="AF24" s="305">
        <v>0.68630707855370632</v>
      </c>
      <c r="AG24" s="305">
        <v>0.53963105635318986</v>
      </c>
      <c r="AH24" s="305">
        <v>0.58851990405811327</v>
      </c>
      <c r="AI24" s="305">
        <v>0.37557010825813242</v>
      </c>
      <c r="AJ24" s="305">
        <v>0.42720509272651497</v>
      </c>
      <c r="AK24" s="305">
        <v>0.5324783936378521</v>
      </c>
      <c r="AL24" s="305">
        <v>0.51036350560972632</v>
      </c>
      <c r="AM24" s="305">
        <v>0.50605955292606997</v>
      </c>
      <c r="AN24" s="305">
        <v>0.56838386230981175</v>
      </c>
      <c r="AO24" s="305">
        <v>0.62787108489504651</v>
      </c>
      <c r="AP24" s="305">
        <v>0.60607496187509102</v>
      </c>
      <c r="AQ24" s="305">
        <v>0.8777381642756954</v>
      </c>
      <c r="AR24" s="306">
        <v>6.8462027654789503</v>
      </c>
      <c r="AS24" s="305">
        <v>0.74800612826408497</v>
      </c>
      <c r="AT24" s="305">
        <v>0.76874153814639901</v>
      </c>
      <c r="AU24" s="305">
        <v>0.84973906781723652</v>
      </c>
      <c r="AV24" s="305">
        <v>0.6617081277781357</v>
      </c>
      <c r="AW24" s="305">
        <v>0.72594411952566751</v>
      </c>
      <c r="AX24" s="305">
        <v>0.72040167182714132</v>
      </c>
      <c r="AY24" s="305">
        <v>1.2850941417931523</v>
      </c>
      <c r="AZ24" s="305">
        <v>0.68594055223097439</v>
      </c>
      <c r="BA24" s="305">
        <v>0.71932142568513024</v>
      </c>
      <c r="BB24" s="305">
        <v>0.32451842645930051</v>
      </c>
      <c r="BC24" s="305">
        <v>0.76443463140798618</v>
      </c>
      <c r="BD24" s="305">
        <v>0.77823936543820449</v>
      </c>
      <c r="BE24" s="306">
        <v>9.0320891963734145</v>
      </c>
      <c r="BF24" s="305">
        <v>1.2740247673913074</v>
      </c>
      <c r="BG24" s="305">
        <v>0.83049024516970993</v>
      </c>
      <c r="BH24" s="305">
        <v>0.65166544853895358</v>
      </c>
      <c r="BI24" s="305">
        <v>0.60271118296037152</v>
      </c>
      <c r="BJ24" s="305">
        <v>0.77807326827227197</v>
      </c>
      <c r="BK24" s="305">
        <v>0.75046167752679849</v>
      </c>
      <c r="BL24" s="305">
        <v>0.73408737965501558</v>
      </c>
      <c r="BM24" s="305">
        <v>0.8085812795853522</v>
      </c>
      <c r="BN24" s="305">
        <v>0.83105679399190657</v>
      </c>
      <c r="BO24" s="305">
        <v>0.71514112253400375</v>
      </c>
      <c r="BP24" s="305">
        <v>0.74457506063165457</v>
      </c>
      <c r="BQ24" s="305">
        <v>1.2121984646220754</v>
      </c>
      <c r="BR24" s="306">
        <v>9.9330666908794196</v>
      </c>
      <c r="BS24" s="305">
        <v>1.4543851653318765</v>
      </c>
      <c r="BT24" s="305">
        <v>0.87925670453798277</v>
      </c>
      <c r="BU24" s="305">
        <v>0.6775173813361276</v>
      </c>
      <c r="BV24" s="305">
        <v>0.83061213363912834</v>
      </c>
      <c r="BW24" s="305">
        <v>0.74456333963758703</v>
      </c>
      <c r="BX24" s="305">
        <v>0.71775643421085988</v>
      </c>
      <c r="BY24" s="305">
        <v>0.79016231699348338</v>
      </c>
      <c r="BZ24" s="305">
        <v>0.78402766027617277</v>
      </c>
      <c r="CA24" s="305">
        <v>0.75656894780908668</v>
      </c>
      <c r="CB24" s="306">
        <v>7.6348500837723048</v>
      </c>
    </row>
    <row r="25" spans="1:82" s="280" customFormat="1">
      <c r="A25" s="14"/>
      <c r="B25" s="299" t="s">
        <v>209</v>
      </c>
      <c r="C25" s="300"/>
      <c r="D25" s="301"/>
      <c r="E25" s="302"/>
      <c r="F25" s="303">
        <v>1951209.06</v>
      </c>
      <c r="G25" s="303">
        <v>1582061.4</v>
      </c>
      <c r="H25" s="303">
        <v>1582061.4</v>
      </c>
      <c r="I25" s="303">
        <v>1582061.4</v>
      </c>
      <c r="J25" s="303">
        <v>1582061.4</v>
      </c>
      <c r="K25" s="303">
        <v>1582061.4</v>
      </c>
      <c r="L25" s="303">
        <v>1582061.4</v>
      </c>
      <c r="M25" s="303">
        <v>1608429.0899999999</v>
      </c>
      <c r="N25" s="303">
        <v>1476590.6400000001</v>
      </c>
      <c r="O25" s="303">
        <v>3250950.93</v>
      </c>
      <c r="P25" s="303">
        <v>2570519.3400000003</v>
      </c>
      <c r="Q25" s="303">
        <v>2721726.36</v>
      </c>
      <c r="R25" s="304">
        <v>23071793.82</v>
      </c>
      <c r="S25" s="303">
        <v>6123884.3100000005</v>
      </c>
      <c r="T25" s="303">
        <v>3780175.5</v>
      </c>
      <c r="U25" s="303">
        <v>3024140.4000000004</v>
      </c>
      <c r="V25" s="303">
        <v>907242.12</v>
      </c>
      <c r="W25" s="303">
        <v>831638.61</v>
      </c>
      <c r="X25" s="303">
        <v>1058449.1400000001</v>
      </c>
      <c r="Y25" s="303">
        <v>1134052.6499999999</v>
      </c>
      <c r="Z25" s="303">
        <v>2268105.2999999998</v>
      </c>
      <c r="AA25" s="303">
        <v>2646122.8499999996</v>
      </c>
      <c r="AB25" s="303">
        <v>3628968.48</v>
      </c>
      <c r="AC25" s="303">
        <v>4385003.58</v>
      </c>
      <c r="AD25" s="303">
        <v>4687417.62</v>
      </c>
      <c r="AE25" s="304">
        <v>34475200.560000002</v>
      </c>
      <c r="AF25" s="303">
        <v>4687417.62</v>
      </c>
      <c r="AG25" s="303">
        <v>4536210.5999999996</v>
      </c>
      <c r="AH25" s="303">
        <v>3402157.95</v>
      </c>
      <c r="AI25" s="303">
        <v>3024140.4000000004</v>
      </c>
      <c r="AJ25" s="303">
        <v>3402157.95</v>
      </c>
      <c r="AK25" s="303">
        <v>3780175.5</v>
      </c>
      <c r="AL25" s="303">
        <v>4006986.0300000003</v>
      </c>
      <c r="AM25" s="303">
        <v>4158193.0500000003</v>
      </c>
      <c r="AN25" s="303">
        <v>4309400.0699999994</v>
      </c>
      <c r="AO25" s="303">
        <v>4536210.5999999996</v>
      </c>
      <c r="AP25" s="303">
        <v>4687417.62</v>
      </c>
      <c r="AQ25" s="303">
        <v>4914228.1500000004</v>
      </c>
      <c r="AR25" s="304">
        <v>49444695.539999999</v>
      </c>
      <c r="AS25" s="303">
        <v>5443452.7199999997</v>
      </c>
      <c r="AT25" s="303">
        <v>5443452.7199999997</v>
      </c>
      <c r="AU25" s="303">
        <v>5443452.7199999997</v>
      </c>
      <c r="AV25" s="303">
        <v>5443452.7199999997</v>
      </c>
      <c r="AW25" s="303">
        <v>5443452.7199999997</v>
      </c>
      <c r="AX25" s="303">
        <v>5443452.7199999997</v>
      </c>
      <c r="AY25" s="303">
        <v>5670263.25</v>
      </c>
      <c r="AZ25" s="303">
        <v>5821470.2700000005</v>
      </c>
      <c r="BA25" s="303">
        <v>6048280.8000000007</v>
      </c>
      <c r="BB25" s="303">
        <v>5897073.7800000003</v>
      </c>
      <c r="BC25" s="303">
        <v>5897073.7800000003</v>
      </c>
      <c r="BD25" s="303">
        <v>7117234.0200000005</v>
      </c>
      <c r="BE25" s="304">
        <v>69112112.219999999</v>
      </c>
      <c r="BF25" s="303">
        <v>7117234.0200000005</v>
      </c>
      <c r="BG25" s="303">
        <v>7117234.0200000005</v>
      </c>
      <c r="BH25" s="303">
        <v>7117234.0200000005</v>
      </c>
      <c r="BI25" s="303">
        <v>7117234.0200000005</v>
      </c>
      <c r="BJ25" s="303">
        <v>7117234.0200000005</v>
      </c>
      <c r="BK25" s="303">
        <v>7299727.2000000002</v>
      </c>
      <c r="BL25" s="303">
        <v>7299727.2000000002</v>
      </c>
      <c r="BM25" s="303">
        <v>7755960.1499999994</v>
      </c>
      <c r="BN25" s="303">
        <v>7755960.1499999994</v>
      </c>
      <c r="BO25" s="303">
        <v>7755960.1499999994</v>
      </c>
      <c r="BP25" s="303">
        <v>7309368</v>
      </c>
      <c r="BQ25" s="303">
        <v>7588950.1052631596</v>
      </c>
      <c r="BR25" s="304">
        <v>88351823.055263162</v>
      </c>
      <c r="BS25" s="303">
        <v>10150252.120000001</v>
      </c>
      <c r="BT25" s="303">
        <v>11935129.640000001</v>
      </c>
      <c r="BU25" s="303">
        <v>11935129.640000001</v>
      </c>
      <c r="BV25" s="303">
        <v>11675670.300000001</v>
      </c>
      <c r="BW25" s="303">
        <v>11286481.289999999</v>
      </c>
      <c r="BX25" s="303">
        <v>10378373.600000001</v>
      </c>
      <c r="BY25" s="303">
        <v>10378373.600000001</v>
      </c>
      <c r="BZ25" s="303">
        <v>10118914.26</v>
      </c>
      <c r="CA25" s="303">
        <v>10118914.26</v>
      </c>
      <c r="CB25" s="304">
        <v>97977238.710000008</v>
      </c>
    </row>
    <row r="26" spans="1:82" s="276" customFormat="1">
      <c r="A26" s="198"/>
      <c r="B26" s="267" t="s">
        <v>210</v>
      </c>
      <c r="C26" s="267"/>
      <c r="D26" s="267"/>
      <c r="E26" s="267"/>
      <c r="F26" s="305">
        <v>0.74</v>
      </c>
      <c r="G26" s="305">
        <v>0.6</v>
      </c>
      <c r="H26" s="305">
        <v>0.6</v>
      </c>
      <c r="I26" s="305">
        <v>0.6</v>
      </c>
      <c r="J26" s="305">
        <v>0.6</v>
      </c>
      <c r="K26" s="305">
        <v>0.6</v>
      </c>
      <c r="L26" s="305">
        <v>0.6</v>
      </c>
      <c r="M26" s="305">
        <v>0.61</v>
      </c>
      <c r="N26" s="305">
        <v>0.56000000000000005</v>
      </c>
      <c r="O26" s="305">
        <v>0.43000000000000005</v>
      </c>
      <c r="P26" s="305">
        <v>0.34</v>
      </c>
      <c r="Q26" s="305">
        <v>0.36</v>
      </c>
      <c r="R26" s="306">
        <v>6.64</v>
      </c>
      <c r="S26" s="305">
        <v>0.81</v>
      </c>
      <c r="T26" s="305">
        <v>0.5</v>
      </c>
      <c r="U26" s="305">
        <v>0.4</v>
      </c>
      <c r="V26" s="305">
        <v>0.12</v>
      </c>
      <c r="W26" s="305">
        <v>0.11</v>
      </c>
      <c r="X26" s="305">
        <v>0.14000000000000001</v>
      </c>
      <c r="Y26" s="305">
        <v>0.15</v>
      </c>
      <c r="Z26" s="305">
        <v>0.3</v>
      </c>
      <c r="AA26" s="305">
        <v>0.35</v>
      </c>
      <c r="AB26" s="305">
        <v>0.48</v>
      </c>
      <c r="AC26" s="305">
        <v>0.57999999999999996</v>
      </c>
      <c r="AD26" s="305">
        <v>0.62</v>
      </c>
      <c r="AE26" s="306">
        <v>4.5599999999999996</v>
      </c>
      <c r="AF26" s="305">
        <v>0.62</v>
      </c>
      <c r="AG26" s="305">
        <v>0.6</v>
      </c>
      <c r="AH26" s="305">
        <v>0.45</v>
      </c>
      <c r="AI26" s="305">
        <v>0.4</v>
      </c>
      <c r="AJ26" s="305">
        <v>0.45</v>
      </c>
      <c r="AK26" s="305">
        <v>0.5</v>
      </c>
      <c r="AL26" s="305">
        <v>0.53</v>
      </c>
      <c r="AM26" s="305">
        <v>0.55000000000000004</v>
      </c>
      <c r="AN26" s="305">
        <v>0.56999999999999995</v>
      </c>
      <c r="AO26" s="305">
        <v>0.6</v>
      </c>
      <c r="AP26" s="305">
        <v>0.62</v>
      </c>
      <c r="AQ26" s="305">
        <v>0.65</v>
      </c>
      <c r="AR26" s="306">
        <v>6.54</v>
      </c>
      <c r="AS26" s="305">
        <v>0.72</v>
      </c>
      <c r="AT26" s="305">
        <v>0.72</v>
      </c>
      <c r="AU26" s="305">
        <v>0.72</v>
      </c>
      <c r="AV26" s="305">
        <v>0.72</v>
      </c>
      <c r="AW26" s="305">
        <v>0.72</v>
      </c>
      <c r="AX26" s="305">
        <v>0.72</v>
      </c>
      <c r="AY26" s="305">
        <v>0.75</v>
      </c>
      <c r="AZ26" s="305">
        <v>0.77</v>
      </c>
      <c r="BA26" s="305">
        <v>0.8</v>
      </c>
      <c r="BB26" s="305">
        <v>0.78</v>
      </c>
      <c r="BC26" s="305">
        <v>0.78</v>
      </c>
      <c r="BD26" s="305">
        <v>0.78</v>
      </c>
      <c r="BE26" s="306">
        <v>8.9799999999999986</v>
      </c>
      <c r="BF26" s="305">
        <v>0.78</v>
      </c>
      <c r="BG26" s="305">
        <v>0.78</v>
      </c>
      <c r="BH26" s="305">
        <v>0.78</v>
      </c>
      <c r="BI26" s="305">
        <v>0.78</v>
      </c>
      <c r="BJ26" s="305">
        <v>0.78</v>
      </c>
      <c r="BK26" s="305">
        <v>0.8</v>
      </c>
      <c r="BL26" s="305">
        <v>0.8</v>
      </c>
      <c r="BM26" s="305">
        <v>0.85</v>
      </c>
      <c r="BN26" s="305">
        <v>0.85</v>
      </c>
      <c r="BO26" s="305">
        <v>0.85</v>
      </c>
      <c r="BP26" s="305">
        <v>0.80105656551110571</v>
      </c>
      <c r="BQ26" s="305">
        <v>0.83169684535752619</v>
      </c>
      <c r="BR26" s="306">
        <v>9.6827534108686315</v>
      </c>
      <c r="BS26" s="305">
        <v>1.1123979668719677</v>
      </c>
      <c r="BT26" s="305">
        <v>0.92</v>
      </c>
      <c r="BU26" s="305">
        <v>0.92</v>
      </c>
      <c r="BV26" s="305">
        <v>0.9</v>
      </c>
      <c r="BW26" s="305">
        <v>0.86999999999999988</v>
      </c>
      <c r="BX26" s="305">
        <v>0.80000000000000016</v>
      </c>
      <c r="BY26" s="305">
        <v>0.80000000000000016</v>
      </c>
      <c r="BZ26" s="305">
        <v>0.78</v>
      </c>
      <c r="CA26" s="305">
        <v>0.78</v>
      </c>
      <c r="CB26" s="306">
        <v>7.8823979668719675</v>
      </c>
    </row>
    <row r="27" spans="1:82" s="198" customFormat="1">
      <c r="B27" s="307" t="s">
        <v>211</v>
      </c>
      <c r="C27" s="280"/>
      <c r="D27" s="280"/>
      <c r="E27" s="280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9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9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9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9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9"/>
      <c r="BS27" s="308"/>
      <c r="BT27" s="308"/>
      <c r="BU27" s="308"/>
      <c r="BV27" s="308"/>
      <c r="BW27" s="308"/>
      <c r="BX27" s="308"/>
      <c r="BY27" s="308"/>
      <c r="BZ27" s="308"/>
      <c r="CA27" s="308"/>
      <c r="CB27" s="309"/>
    </row>
    <row r="28" spans="1:82" s="198" customFormat="1">
      <c r="B28" s="267" t="s">
        <v>212</v>
      </c>
      <c r="C28" s="288"/>
      <c r="D28" s="289"/>
      <c r="E28" s="289"/>
      <c r="F28" s="62">
        <v>452568.55280101998</v>
      </c>
      <c r="G28" s="62">
        <v>238558.27358302171</v>
      </c>
      <c r="H28" s="62">
        <v>47406.233346022666</v>
      </c>
      <c r="I28" s="62">
        <v>8155.0030460231937</v>
      </c>
      <c r="J28" s="62">
        <v>41557.646467022132</v>
      </c>
      <c r="K28" s="62">
        <v>23418.02498602774</v>
      </c>
      <c r="L28" s="62">
        <v>24583.212900024373</v>
      </c>
      <c r="M28" s="62">
        <v>15637.980549026513</v>
      </c>
      <c r="N28" s="62">
        <v>7832.9705490262713</v>
      </c>
      <c r="O28" s="62">
        <v>32811.708888121182</v>
      </c>
      <c r="P28" s="62">
        <v>35390.106797138462</v>
      </c>
      <c r="Q28" s="62">
        <v>53845.942806186853</v>
      </c>
      <c r="R28" s="270">
        <v>53845.942806186853</v>
      </c>
      <c r="S28" s="62">
        <v>37187.924186175456</v>
      </c>
      <c r="T28" s="62">
        <v>13265.3641861754</v>
      </c>
      <c r="U28" s="62">
        <v>36185.594186174916</v>
      </c>
      <c r="V28" s="62">
        <v>60065.703136171331</v>
      </c>
      <c r="W28" s="62">
        <v>30651.718472174602</v>
      </c>
      <c r="X28" s="62">
        <v>21433.558472174453</v>
      </c>
      <c r="Y28" s="62">
        <v>344408.57847217447</v>
      </c>
      <c r="Z28" s="62">
        <v>399896.88847217453</v>
      </c>
      <c r="AA28" s="62">
        <v>539770.40610611369</v>
      </c>
      <c r="AB28" s="62">
        <v>1042927.7756742488</v>
      </c>
      <c r="AC28" s="62">
        <v>1084402.4100150743</v>
      </c>
      <c r="AD28" s="62">
        <v>985871.06262331526</v>
      </c>
      <c r="AE28" s="270">
        <v>985871.06262331526</v>
      </c>
      <c r="AF28" s="62">
        <v>1487175.850273907</v>
      </c>
      <c r="AG28" s="62">
        <v>1030765.4468048026</v>
      </c>
      <c r="AH28" s="62">
        <v>2078024.5419704632</v>
      </c>
      <c r="AI28" s="62">
        <v>1893325.9855099425</v>
      </c>
      <c r="AJ28" s="62">
        <v>1720988.4855099425</v>
      </c>
      <c r="AK28" s="62">
        <v>1966536.5413282712</v>
      </c>
      <c r="AL28" s="62">
        <v>1818077.7513282711</v>
      </c>
      <c r="AM28" s="62">
        <v>1485872.5483524369</v>
      </c>
      <c r="AN28" s="62">
        <v>1473653.9801502849</v>
      </c>
      <c r="AO28" s="62">
        <v>1684369.1647076353</v>
      </c>
      <c r="AP28" s="62">
        <v>1579090.9887949412</v>
      </c>
      <c r="AQ28" s="62">
        <v>3300871.4468148593</v>
      </c>
      <c r="AR28" s="270">
        <v>3300871.4468148593</v>
      </c>
      <c r="AS28" s="62">
        <v>3512607.6066423627</v>
      </c>
      <c r="AT28" s="62">
        <v>3881110.7433090284</v>
      </c>
      <c r="AU28" s="62">
        <v>4861983.6344201406</v>
      </c>
      <c r="AV28" s="62">
        <v>4421276.6199756972</v>
      </c>
      <c r="AW28" s="62">
        <v>4466216.2499756971</v>
      </c>
      <c r="AX28" s="62">
        <v>4469253.0299756974</v>
      </c>
      <c r="AY28" s="62">
        <v>8514752.5599756986</v>
      </c>
      <c r="AZ28" s="62">
        <v>7879233.629975698</v>
      </c>
      <c r="BA28" s="62">
        <v>7269275.2899756972</v>
      </c>
      <c r="BB28" s="62">
        <v>3636674.7199756959</v>
      </c>
      <c r="BC28" s="62">
        <v>2710821.0699756956</v>
      </c>
      <c r="BD28" s="62">
        <v>2694755.879975697</v>
      </c>
      <c r="BE28" s="270">
        <v>2694755.879975697</v>
      </c>
      <c r="BF28" s="62">
        <v>7202563.4199756971</v>
      </c>
      <c r="BG28" s="62">
        <v>7663269.6899756966</v>
      </c>
      <c r="BH28" s="62">
        <v>6492260.6699756961</v>
      </c>
      <c r="BI28" s="62">
        <v>4874560.6699756961</v>
      </c>
      <c r="BJ28" s="62">
        <v>4856979.8999756966</v>
      </c>
      <c r="BK28" s="62">
        <v>4404959.5999756958</v>
      </c>
      <c r="BL28" s="62">
        <v>3803529.4155312506</v>
      </c>
      <c r="BM28" s="62">
        <v>3425597.7155312514</v>
      </c>
      <c r="BN28" s="62">
        <v>3252747.4203406479</v>
      </c>
      <c r="BO28" s="62">
        <v>2022206.1503406484</v>
      </c>
      <c r="BP28" s="62">
        <v>1506831.6785088209</v>
      </c>
      <c r="BQ28" s="62">
        <v>4978779.2032456622</v>
      </c>
      <c r="BR28" s="270">
        <v>4978779.2032456622</v>
      </c>
      <c r="BS28" s="62">
        <v>8122332.7715576552</v>
      </c>
      <c r="BT28" s="62">
        <v>7593771.344057655</v>
      </c>
      <c r="BU28" s="62">
        <v>4448052.3340576533</v>
      </c>
      <c r="BV28" s="62">
        <v>3547885.8335576542</v>
      </c>
      <c r="BW28" s="62">
        <v>1920600.1780858636</v>
      </c>
      <c r="BX28" s="62">
        <v>853657.1131410189</v>
      </c>
      <c r="BY28" s="62">
        <v>726033.17614101619</v>
      </c>
      <c r="BZ28" s="62">
        <v>708283.87999101728</v>
      </c>
      <c r="CA28" s="62">
        <v>474313.61314302124</v>
      </c>
      <c r="CB28" s="270">
        <v>474313.61314302124</v>
      </c>
      <c r="CD28" s="281"/>
    </row>
    <row r="29" spans="1:82" s="198" customFormat="1">
      <c r="B29" s="267" t="s">
        <v>213</v>
      </c>
      <c r="C29" s="67"/>
      <c r="D29" s="269"/>
      <c r="E29" s="269"/>
      <c r="F29" s="305">
        <v>0.17163754306919565</v>
      </c>
      <c r="G29" s="305">
        <v>9.0473709901406504E-2</v>
      </c>
      <c r="H29" s="305">
        <v>1.7978910305006871E-2</v>
      </c>
      <c r="I29" s="305">
        <v>3.0928014725685846E-3</v>
      </c>
      <c r="J29" s="305">
        <v>1.5760821849400586E-2</v>
      </c>
      <c r="K29" s="305">
        <v>8.88133355103452E-3</v>
      </c>
      <c r="L29" s="305">
        <v>9.3232334345649433E-3</v>
      </c>
      <c r="M29" s="305">
        <v>5.9307358926877982E-3</v>
      </c>
      <c r="N29" s="305">
        <v>2.970669993854703E-3</v>
      </c>
      <c r="O29" s="305">
        <v>4.3399716346663245E-3</v>
      </c>
      <c r="P29" s="305">
        <v>4.681013725042457E-3</v>
      </c>
      <c r="Q29" s="305">
        <v>7.122148535985545E-3</v>
      </c>
      <c r="R29" s="306">
        <v>7.122148535985545E-3</v>
      </c>
      <c r="S29" s="305">
        <v>4.9188092174788523E-3</v>
      </c>
      <c r="T29" s="305">
        <v>1.7545963390026998E-3</v>
      </c>
      <c r="U29" s="305">
        <v>4.7862320395144244E-3</v>
      </c>
      <c r="V29" s="305">
        <v>7.9448299604305845E-3</v>
      </c>
      <c r="W29" s="305">
        <v>4.0542718813153782E-3</v>
      </c>
      <c r="X29" s="305">
        <v>2.8349951572584995E-3</v>
      </c>
      <c r="Y29" s="305">
        <v>4.5554575240246711E-2</v>
      </c>
      <c r="Z29" s="305">
        <v>5.2893958028162255E-2</v>
      </c>
      <c r="AA29" s="305">
        <v>7.1394887103272547E-2</v>
      </c>
      <c r="AB29" s="305">
        <v>0.13794700479835512</v>
      </c>
      <c r="AC29" s="305">
        <v>0.14343281284361986</v>
      </c>
      <c r="AD29" s="305">
        <v>0.13040017092107434</v>
      </c>
      <c r="AE29" s="306">
        <v>0.13040017092107434</v>
      </c>
      <c r="AF29" s="305">
        <v>0.1967072494747806</v>
      </c>
      <c r="AG29" s="305">
        <v>0.13633830582797049</v>
      </c>
      <c r="AH29" s="305">
        <v>0.27485820988608378</v>
      </c>
      <c r="AI29" s="305">
        <v>0.25042831814421612</v>
      </c>
      <c r="AJ29" s="305">
        <v>0.22763341087073108</v>
      </c>
      <c r="AK29" s="305">
        <v>0.26011180450858318</v>
      </c>
      <c r="AL29" s="305">
        <v>0.24047531011830947</v>
      </c>
      <c r="AM29" s="305">
        <v>0.19653486304437939</v>
      </c>
      <c r="AN29" s="305">
        <v>0.19491872535419122</v>
      </c>
      <c r="AO29" s="305">
        <v>0.2227898102492378</v>
      </c>
      <c r="AP29" s="305">
        <v>0.20886477212432877</v>
      </c>
      <c r="AQ29" s="305">
        <v>0.43660293640002418</v>
      </c>
      <c r="AR29" s="306">
        <v>0.43660293640002418</v>
      </c>
      <c r="AS29" s="305">
        <v>0.46460906466410923</v>
      </c>
      <c r="AT29" s="305">
        <v>0.51335060281050815</v>
      </c>
      <c r="AU29" s="305">
        <v>0.6430896706277448</v>
      </c>
      <c r="AV29" s="305">
        <v>0.58479779840588053</v>
      </c>
      <c r="AW29" s="305">
        <v>0.59074191793154807</v>
      </c>
      <c r="AX29" s="305">
        <v>0.59114358975868941</v>
      </c>
      <c r="AY29" s="305">
        <v>1.1262377315518417</v>
      </c>
      <c r="AZ29" s="305">
        <v>1.0421782837828162</v>
      </c>
      <c r="BA29" s="305">
        <v>0.96149970946794627</v>
      </c>
      <c r="BB29" s="305">
        <v>0.48101929658764464</v>
      </c>
      <c r="BC29" s="305">
        <v>0.35855756828958013</v>
      </c>
      <c r="BD29" s="305">
        <v>0.29532674919421065</v>
      </c>
      <c r="BE29" s="306">
        <v>0.29532674919421065</v>
      </c>
      <c r="BF29" s="305">
        <v>0.78935151658551805</v>
      </c>
      <c r="BG29" s="305">
        <v>0.83984176175522796</v>
      </c>
      <c r="BH29" s="305">
        <v>0.71150721029418151</v>
      </c>
      <c r="BI29" s="305">
        <v>0.534218393254553</v>
      </c>
      <c r="BJ29" s="305">
        <v>0.53229166152682494</v>
      </c>
      <c r="BK29" s="305">
        <v>0.48275333905362333</v>
      </c>
      <c r="BL29" s="305">
        <v>0.41684071870863892</v>
      </c>
      <c r="BM29" s="305">
        <v>0.3754219982939912</v>
      </c>
      <c r="BN29" s="305">
        <v>0.35647879228589779</v>
      </c>
      <c r="BO29" s="305">
        <v>0.22161991481990159</v>
      </c>
      <c r="BP29" s="305">
        <v>0.16513840994045048</v>
      </c>
      <c r="BQ29" s="305">
        <v>0.54564002920499954</v>
      </c>
      <c r="BR29" s="306">
        <v>0.54564002920499954</v>
      </c>
      <c r="BS29" s="305">
        <v>0.89015192475221872</v>
      </c>
      <c r="BT29" s="305">
        <v>0.58535347727760778</v>
      </c>
      <c r="BU29" s="305">
        <v>0.34287085861373529</v>
      </c>
      <c r="BV29" s="305">
        <v>0.27348299225286354</v>
      </c>
      <c r="BW29" s="305">
        <v>0.14804633189045063</v>
      </c>
      <c r="BX29" s="305">
        <v>6.5802766101310431E-2</v>
      </c>
      <c r="BY29" s="305">
        <v>5.5965083094793672E-2</v>
      </c>
      <c r="BZ29" s="305">
        <v>5.4596907553300433E-2</v>
      </c>
      <c r="CA29" s="305">
        <v>3.6561691180053202E-2</v>
      </c>
      <c r="CB29" s="306">
        <v>3.6561691180053202E-2</v>
      </c>
      <c r="CD29" s="345"/>
    </row>
    <row r="30" spans="1:82" s="198" customFormat="1">
      <c r="B30" s="307" t="s">
        <v>214</v>
      </c>
      <c r="C30" s="310"/>
      <c r="D30" s="280"/>
      <c r="E30" s="280"/>
      <c r="F30" s="305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2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2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2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2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2"/>
      <c r="BS30" s="311"/>
      <c r="BT30" s="311"/>
      <c r="BU30" s="311"/>
      <c r="BV30" s="311"/>
      <c r="BW30" s="311"/>
      <c r="BX30" s="311"/>
      <c r="BY30" s="311"/>
      <c r="BZ30" s="311"/>
      <c r="CA30" s="311"/>
      <c r="CB30" s="312"/>
    </row>
    <row r="31" spans="1:82" s="198" customFormat="1">
      <c r="B31" s="267" t="s">
        <v>215</v>
      </c>
      <c r="C31" s="67"/>
      <c r="D31" s="269"/>
      <c r="E31" s="269"/>
      <c r="F31" s="305">
        <v>107.05</v>
      </c>
      <c r="G31" s="305">
        <v>106.78</v>
      </c>
      <c r="H31" s="305">
        <v>108.15</v>
      </c>
      <c r="I31" s="305">
        <v>109.39</v>
      </c>
      <c r="J31" s="305">
        <v>102.98</v>
      </c>
      <c r="K31" s="305">
        <v>102.9</v>
      </c>
      <c r="L31" s="305">
        <v>109</v>
      </c>
      <c r="M31" s="305">
        <v>103</v>
      </c>
      <c r="N31" s="305">
        <v>105.49</v>
      </c>
      <c r="O31" s="305">
        <v>102.62</v>
      </c>
      <c r="P31" s="305">
        <v>107.79</v>
      </c>
      <c r="Q31" s="305">
        <v>125.9</v>
      </c>
      <c r="R31" s="306">
        <v>125.9</v>
      </c>
      <c r="S31" s="305">
        <v>105.79</v>
      </c>
      <c r="T31" s="305">
        <v>114</v>
      </c>
      <c r="U31" s="305">
        <v>81.97</v>
      </c>
      <c r="V31" s="305">
        <v>85</v>
      </c>
      <c r="W31" s="305">
        <v>82.4</v>
      </c>
      <c r="X31" s="305">
        <v>87</v>
      </c>
      <c r="Y31" s="305">
        <v>85.53</v>
      </c>
      <c r="Z31" s="305">
        <v>92</v>
      </c>
      <c r="AA31" s="305">
        <v>91.99</v>
      </c>
      <c r="AB31" s="305">
        <v>88.74</v>
      </c>
      <c r="AC31" s="305">
        <v>96.04</v>
      </c>
      <c r="AD31" s="305">
        <v>105.39</v>
      </c>
      <c r="AE31" s="306">
        <v>105.39</v>
      </c>
      <c r="AF31" s="305">
        <v>105.41</v>
      </c>
      <c r="AG31" s="305">
        <v>100.31</v>
      </c>
      <c r="AH31" s="305">
        <v>95.18</v>
      </c>
      <c r="AI31" s="305">
        <v>99.99</v>
      </c>
      <c r="AJ31" s="305">
        <v>97.05</v>
      </c>
      <c r="AK31" s="305">
        <v>95.4</v>
      </c>
      <c r="AL31" s="305">
        <v>99</v>
      </c>
      <c r="AM31" s="305">
        <v>97.15</v>
      </c>
      <c r="AN31" s="305">
        <v>93.98</v>
      </c>
      <c r="AO31" s="305">
        <v>91.5</v>
      </c>
      <c r="AP31" s="305">
        <v>83.57</v>
      </c>
      <c r="AQ31" s="305">
        <v>96.31</v>
      </c>
      <c r="AR31" s="306">
        <v>96.31</v>
      </c>
      <c r="AS31" s="305">
        <v>98.25</v>
      </c>
      <c r="AT31" s="305">
        <v>98.99</v>
      </c>
      <c r="AU31" s="305">
        <v>101.4</v>
      </c>
      <c r="AV31" s="305">
        <v>102.05</v>
      </c>
      <c r="AW31" s="305">
        <v>101.24</v>
      </c>
      <c r="AX31" s="305">
        <v>101.34</v>
      </c>
      <c r="AY31" s="305">
        <v>101.25</v>
      </c>
      <c r="AZ31" s="305">
        <v>109.2</v>
      </c>
      <c r="BA31" s="305">
        <v>109.41</v>
      </c>
      <c r="BB31" s="305">
        <v>110.29</v>
      </c>
      <c r="BC31" s="305">
        <v>106.59</v>
      </c>
      <c r="BD31" s="305">
        <v>103.5</v>
      </c>
      <c r="BE31" s="306">
        <v>103.5</v>
      </c>
      <c r="BF31" s="305">
        <v>103.02</v>
      </c>
      <c r="BG31" s="305">
        <v>98.19</v>
      </c>
      <c r="BH31" s="305">
        <v>99</v>
      </c>
      <c r="BI31" s="305">
        <v>104.32</v>
      </c>
      <c r="BJ31" s="305">
        <v>109.5</v>
      </c>
      <c r="BK31" s="305">
        <v>117.48</v>
      </c>
      <c r="BL31" s="305">
        <v>115.5</v>
      </c>
      <c r="BM31" s="305">
        <v>117.31</v>
      </c>
      <c r="BN31" s="305">
        <v>117.69</v>
      </c>
      <c r="BO31" s="305">
        <v>116.32</v>
      </c>
      <c r="BP31" s="305">
        <v>116.73</v>
      </c>
      <c r="BQ31" s="305">
        <v>118.8</v>
      </c>
      <c r="BR31" s="306">
        <v>118.8</v>
      </c>
      <c r="BS31" s="305">
        <v>118</v>
      </c>
      <c r="BT31" s="305">
        <v>119.11</v>
      </c>
      <c r="BU31" s="305">
        <v>118.84</v>
      </c>
      <c r="BV31" s="305">
        <v>114.48</v>
      </c>
      <c r="BW31" s="305">
        <v>111.91</v>
      </c>
      <c r="BX31" s="305">
        <v>111.2</v>
      </c>
      <c r="BY31" s="305">
        <v>111.47</v>
      </c>
      <c r="BZ31" s="305">
        <v>110.98</v>
      </c>
      <c r="CA31" s="305">
        <v>102.5</v>
      </c>
      <c r="CB31" s="306">
        <v>102.5</v>
      </c>
    </row>
    <row r="32" spans="1:82" s="198" customFormat="1">
      <c r="B32" s="313" t="s">
        <v>216</v>
      </c>
      <c r="C32" s="280"/>
      <c r="D32" s="280"/>
      <c r="E32" s="280"/>
      <c r="F32" s="68">
        <v>282266121.44999999</v>
      </c>
      <c r="G32" s="68">
        <v>281554193.81999999</v>
      </c>
      <c r="H32" s="68">
        <v>285166567.35000002</v>
      </c>
      <c r="I32" s="68">
        <v>288436160.91000003</v>
      </c>
      <c r="J32" s="68">
        <v>271534471.62</v>
      </c>
      <c r="K32" s="68">
        <v>271323530.10000002</v>
      </c>
      <c r="L32" s="68">
        <v>287407821</v>
      </c>
      <c r="M32" s="68">
        <v>271587207</v>
      </c>
      <c r="N32" s="68">
        <v>278152761.81</v>
      </c>
      <c r="O32" s="68">
        <v>775843219.62</v>
      </c>
      <c r="P32" s="68">
        <v>814930234.29000008</v>
      </c>
      <c r="Q32" s="68">
        <v>951848190.9000001</v>
      </c>
      <c r="R32" s="270">
        <v>951848190.9000001</v>
      </c>
      <c r="S32" s="68">
        <v>799809532.29000008</v>
      </c>
      <c r="T32" s="68">
        <v>861880014</v>
      </c>
      <c r="U32" s="68">
        <v>619721971.47000003</v>
      </c>
      <c r="V32" s="68">
        <v>642629835</v>
      </c>
      <c r="W32" s="68">
        <v>622972922.4000001</v>
      </c>
      <c r="X32" s="68">
        <v>657750537</v>
      </c>
      <c r="Y32" s="68">
        <v>646636821.02999997</v>
      </c>
      <c r="Z32" s="68">
        <v>695552292</v>
      </c>
      <c r="AA32" s="68">
        <v>695476688.49000001</v>
      </c>
      <c r="AB32" s="68">
        <v>670905547.74000001</v>
      </c>
      <c r="AC32" s="68">
        <v>726096110.04000008</v>
      </c>
      <c r="AD32" s="68">
        <v>796785391.88999999</v>
      </c>
      <c r="AE32" s="270">
        <v>796785391.88999999</v>
      </c>
      <c r="AF32" s="68">
        <v>796936598.90999997</v>
      </c>
      <c r="AG32" s="68">
        <v>758378808.81000006</v>
      </c>
      <c r="AH32" s="68">
        <v>719594208.18000007</v>
      </c>
      <c r="AI32" s="68">
        <v>755959496.49000001</v>
      </c>
      <c r="AJ32" s="68">
        <v>733732064.54999995</v>
      </c>
      <c r="AK32" s="68">
        <v>721257485.4000001</v>
      </c>
      <c r="AL32" s="68">
        <v>748474749</v>
      </c>
      <c r="AM32" s="68">
        <v>734488099.6500001</v>
      </c>
      <c r="AN32" s="68">
        <v>710521786.98000002</v>
      </c>
      <c r="AO32" s="68">
        <v>691772116.5</v>
      </c>
      <c r="AP32" s="68">
        <v>631818533.06999993</v>
      </c>
      <c r="AQ32" s="68">
        <v>728137404.81000006</v>
      </c>
      <c r="AR32" s="270">
        <v>728137404.81000006</v>
      </c>
      <c r="AS32" s="68">
        <v>742804485.75</v>
      </c>
      <c r="AT32" s="68">
        <v>748399145.49000001</v>
      </c>
      <c r="AU32" s="68">
        <v>766619591.4000001</v>
      </c>
      <c r="AV32" s="68">
        <v>771533819.54999995</v>
      </c>
      <c r="AW32" s="68">
        <v>765409935.24000001</v>
      </c>
      <c r="AX32" s="68">
        <v>766165970.34000003</v>
      </c>
      <c r="AY32" s="68">
        <v>765485538.75</v>
      </c>
      <c r="AZ32" s="68">
        <v>825590329.20000005</v>
      </c>
      <c r="BA32" s="68">
        <v>827178002.90999997</v>
      </c>
      <c r="BB32" s="68">
        <v>833831111.79000008</v>
      </c>
      <c r="BC32" s="68">
        <v>805857813.09000003</v>
      </c>
      <c r="BD32" s="68">
        <v>944402206.5</v>
      </c>
      <c r="BE32" s="270">
        <v>944402206.5</v>
      </c>
      <c r="BF32" s="68">
        <v>940022370.17999995</v>
      </c>
      <c r="BG32" s="68">
        <v>895950267.21000004</v>
      </c>
      <c r="BH32" s="68">
        <v>903341241</v>
      </c>
      <c r="BI32" s="68">
        <v>951884426.88</v>
      </c>
      <c r="BJ32" s="68">
        <v>999150160.5</v>
      </c>
      <c r="BK32" s="68">
        <v>1071964939.3200001</v>
      </c>
      <c r="BL32" s="68">
        <v>1053898114.5</v>
      </c>
      <c r="BM32" s="68">
        <v>1070413747.29</v>
      </c>
      <c r="BN32" s="68">
        <v>1073881117.71</v>
      </c>
      <c r="BO32" s="68">
        <v>1061380334.88</v>
      </c>
      <c r="BP32" s="68">
        <v>1065121445.0700001</v>
      </c>
      <c r="BQ32" s="68">
        <v>1084009489.2</v>
      </c>
      <c r="BR32" s="270">
        <v>1084009489.2</v>
      </c>
      <c r="BS32" s="68">
        <v>1076709762</v>
      </c>
      <c r="BT32" s="68">
        <v>1545210099.3699999</v>
      </c>
      <c r="BU32" s="68">
        <v>1541707398.28</v>
      </c>
      <c r="BV32" s="68">
        <v>1485145262.1600001</v>
      </c>
      <c r="BW32" s="68">
        <v>1451804736.97</v>
      </c>
      <c r="BX32" s="68">
        <v>1442593930.4000001</v>
      </c>
      <c r="BY32" s="68">
        <v>1446096631.49</v>
      </c>
      <c r="BZ32" s="68">
        <v>1439739877.6600001</v>
      </c>
      <c r="CA32" s="68">
        <v>1329729117.5</v>
      </c>
      <c r="CB32" s="270"/>
    </row>
    <row r="33" spans="1:80" s="198" customFormat="1">
      <c r="B33" s="267" t="s">
        <v>217</v>
      </c>
      <c r="C33" s="266"/>
      <c r="D33" s="314"/>
      <c r="E33" s="69"/>
      <c r="F33" s="305">
        <v>68.914111171665013</v>
      </c>
      <c r="G33" s="305">
        <v>72.416042406445158</v>
      </c>
      <c r="H33" s="305">
        <v>75.911792792618542</v>
      </c>
      <c r="I33" s="305">
        <v>79.390715735811511</v>
      </c>
      <c r="J33" s="305">
        <v>82.869899850916028</v>
      </c>
      <c r="K33" s="305">
        <v>86.342274727137635</v>
      </c>
      <c r="L33" s="305">
        <v>89.81310137520579</v>
      </c>
      <c r="M33" s="305">
        <v>93.320728057710028</v>
      </c>
      <c r="N33" s="305">
        <v>96.824479842564898</v>
      </c>
      <c r="O33" s="305">
        <v>34.992400187504522</v>
      </c>
      <c r="P33" s="305">
        <v>101.66</v>
      </c>
      <c r="Q33" s="305">
        <v>101.61</v>
      </c>
      <c r="R33" s="306">
        <v>101.61</v>
      </c>
      <c r="S33" s="305">
        <v>106.12</v>
      </c>
      <c r="T33" s="305">
        <v>105.87</v>
      </c>
      <c r="U33" s="305">
        <v>105.7</v>
      </c>
      <c r="V33" s="305">
        <v>105.75</v>
      </c>
      <c r="W33" s="305">
        <v>105.72</v>
      </c>
      <c r="X33" s="305">
        <v>105.77</v>
      </c>
      <c r="Y33" s="305">
        <v>105.77</v>
      </c>
      <c r="Z33" s="305">
        <v>105.93</v>
      </c>
      <c r="AA33" s="305">
        <v>106.08</v>
      </c>
      <c r="AB33" s="305">
        <v>106.17</v>
      </c>
      <c r="AC33" s="305">
        <v>106.24</v>
      </c>
      <c r="AD33" s="305">
        <v>105.16</v>
      </c>
      <c r="AE33" s="306">
        <v>105.16</v>
      </c>
      <c r="AF33" s="305">
        <v>105.44</v>
      </c>
      <c r="AG33" s="305">
        <v>105.34</v>
      </c>
      <c r="AH33" s="305">
        <v>105.03</v>
      </c>
      <c r="AI33" s="305">
        <v>104.68</v>
      </c>
      <c r="AJ33" s="305">
        <v>104.8</v>
      </c>
      <c r="AK33" s="305">
        <v>104.74</v>
      </c>
      <c r="AL33" s="305">
        <v>105.3</v>
      </c>
      <c r="AM33" s="305">
        <v>104.66</v>
      </c>
      <c r="AN33" s="305">
        <v>104.69</v>
      </c>
      <c r="AO33" s="305">
        <v>103.82</v>
      </c>
      <c r="AP33" s="305">
        <v>103.56</v>
      </c>
      <c r="AQ33" s="305">
        <v>109.71</v>
      </c>
      <c r="AR33" s="306">
        <v>109.71</v>
      </c>
      <c r="AS33" s="305">
        <v>109.29628311</v>
      </c>
      <c r="AT33" s="305">
        <v>108.66714808</v>
      </c>
      <c r="AU33" s="305">
        <v>108.85043352</v>
      </c>
      <c r="AV33" s="305">
        <v>108.34825646</v>
      </c>
      <c r="AW33" s="305">
        <v>107.96433533</v>
      </c>
      <c r="AX33" s="305">
        <v>107.64717159999999</v>
      </c>
      <c r="AY33" s="305">
        <v>107.58</v>
      </c>
      <c r="AZ33" s="305">
        <v>107.92192752</v>
      </c>
      <c r="BA33" s="305">
        <v>108.00281676</v>
      </c>
      <c r="BB33" s="305">
        <v>108.18635707</v>
      </c>
      <c r="BC33" s="305">
        <v>107.86</v>
      </c>
      <c r="BD33" s="305">
        <v>119.91</v>
      </c>
      <c r="BE33" s="306">
        <v>119.91</v>
      </c>
      <c r="BF33" s="305">
        <v>120.49</v>
      </c>
      <c r="BG33" s="305">
        <v>120.44</v>
      </c>
      <c r="BH33" s="305">
        <v>120.28</v>
      </c>
      <c r="BI33" s="305">
        <v>120.16</v>
      </c>
      <c r="BJ33" s="305">
        <v>119.99589981937955</v>
      </c>
      <c r="BK33" s="305">
        <v>119.99182614495508</v>
      </c>
      <c r="BL33" s="305">
        <v>119.76043102213464</v>
      </c>
      <c r="BM33" s="305">
        <v>119.80792391912946</v>
      </c>
      <c r="BN33" s="305">
        <v>119.5572513613933</v>
      </c>
      <c r="BO33" s="305">
        <v>119.30776538169809</v>
      </c>
      <c r="BP33" s="305">
        <v>119.21818695361659</v>
      </c>
      <c r="BQ33" s="305">
        <v>121.00587882462237</v>
      </c>
      <c r="BR33" s="306">
        <v>121.00587882462237</v>
      </c>
      <c r="BS33" s="305">
        <v>120.74831089797438</v>
      </c>
      <c r="BT33" s="305">
        <v>120.08002911978424</v>
      </c>
      <c r="BU33" s="305">
        <v>119.81181164956327</v>
      </c>
      <c r="BV33" s="305">
        <v>119.65402977437621</v>
      </c>
      <c r="BW33" s="305">
        <v>119.85815825092287</v>
      </c>
      <c r="BX33" s="305">
        <v>119.87880326836567</v>
      </c>
      <c r="BY33" s="305">
        <v>119.24433733316366</v>
      </c>
      <c r="BZ33" s="305">
        <v>119.33777508260061</v>
      </c>
      <c r="CA33" s="305">
        <v>119.25902206179975</v>
      </c>
      <c r="CB33" s="306">
        <v>119.25902206179975</v>
      </c>
    </row>
    <row r="34" spans="1:80" s="315" customFormat="1">
      <c r="A34" s="198"/>
      <c r="B34" s="313" t="s">
        <v>218</v>
      </c>
      <c r="C34" s="261"/>
      <c r="D34" s="262"/>
      <c r="E34" s="281"/>
      <c r="F34" s="68">
        <v>181710591.99999997</v>
      </c>
      <c r="G34" s="68">
        <v>190944375.72</v>
      </c>
      <c r="H34" s="68">
        <v>200161861.97</v>
      </c>
      <c r="I34" s="68">
        <v>209334978.13999999</v>
      </c>
      <c r="J34" s="68">
        <v>218508782.96000001</v>
      </c>
      <c r="K34" s="68">
        <v>227664633.38999999</v>
      </c>
      <c r="L34" s="68">
        <v>236816401.5</v>
      </c>
      <c r="M34" s="68">
        <v>246065202.80000001</v>
      </c>
      <c r="N34" s="68">
        <v>255303786.89000002</v>
      </c>
      <c r="O34" s="68">
        <v>264554827.75</v>
      </c>
      <c r="P34" s="68">
        <v>768585282.65999997</v>
      </c>
      <c r="Q34" s="68">
        <v>768207265.11000001</v>
      </c>
      <c r="R34" s="270">
        <v>768207265.11000001</v>
      </c>
      <c r="S34" s="68">
        <v>802304448.12</v>
      </c>
      <c r="T34" s="68">
        <v>800414360.37</v>
      </c>
      <c r="U34" s="68">
        <v>799129100.70000005</v>
      </c>
      <c r="V34" s="68">
        <v>799507118.25</v>
      </c>
      <c r="W34" s="68">
        <v>799280307.72000003</v>
      </c>
      <c r="X34" s="68">
        <v>799658325.26999998</v>
      </c>
      <c r="Y34" s="68">
        <v>799658325.26999998</v>
      </c>
      <c r="Z34" s="68">
        <v>800867981.43000007</v>
      </c>
      <c r="AA34" s="68">
        <v>802002034.08000004</v>
      </c>
      <c r="AB34" s="68">
        <v>802682465.66999996</v>
      </c>
      <c r="AC34" s="68">
        <v>803211690.24000001</v>
      </c>
      <c r="AD34" s="68">
        <v>795046511.15999997</v>
      </c>
      <c r="AE34" s="270">
        <v>795046511.15999997</v>
      </c>
      <c r="AF34" s="68">
        <v>797163409.43999994</v>
      </c>
      <c r="AG34" s="68">
        <v>796407374.34000003</v>
      </c>
      <c r="AH34" s="68">
        <v>794063665.52999997</v>
      </c>
      <c r="AI34" s="68">
        <v>791417542.68000007</v>
      </c>
      <c r="AJ34" s="68">
        <v>792324784.79999995</v>
      </c>
      <c r="AK34" s="68">
        <v>791871163.74000001</v>
      </c>
      <c r="AL34" s="68">
        <v>796104960.29999995</v>
      </c>
      <c r="AM34" s="68">
        <v>791266335.65999997</v>
      </c>
      <c r="AN34" s="68">
        <v>791493146.18999994</v>
      </c>
      <c r="AO34" s="68">
        <v>784915640.81999993</v>
      </c>
      <c r="AP34" s="68">
        <v>782949949.56000006</v>
      </c>
      <c r="AQ34" s="68">
        <v>829446108.20999992</v>
      </c>
      <c r="AR34" s="270">
        <v>829446108.20999992</v>
      </c>
      <c r="AS34" s="68">
        <v>826318263.30697167</v>
      </c>
      <c r="AT34" s="68">
        <v>821561781.65377617</v>
      </c>
      <c r="AU34" s="68">
        <v>822947483.91336548</v>
      </c>
      <c r="AV34" s="68">
        <v>819150849.07561743</v>
      </c>
      <c r="AW34" s="68">
        <v>816248270.57650077</v>
      </c>
      <c r="AX34" s="68">
        <v>813850401.45323157</v>
      </c>
      <c r="AY34" s="68">
        <v>813342560.58000004</v>
      </c>
      <c r="AZ34" s="68">
        <v>815927652.64775956</v>
      </c>
      <c r="BA34" s="68">
        <v>816539203.69428277</v>
      </c>
      <c r="BB34" s="68">
        <v>817926832.86053157</v>
      </c>
      <c r="BC34" s="68">
        <v>815459458.86000001</v>
      </c>
      <c r="BD34" s="68">
        <v>1094137860.6900001</v>
      </c>
      <c r="BE34" s="270">
        <v>1094137860.6900001</v>
      </c>
      <c r="BF34" s="68">
        <v>1099430162.9099998</v>
      </c>
      <c r="BG34" s="68">
        <v>1098973929.96</v>
      </c>
      <c r="BH34" s="68">
        <v>1097513984.52</v>
      </c>
      <c r="BI34" s="68">
        <v>1096419025.4400001</v>
      </c>
      <c r="BJ34" s="68">
        <v>1094921667.25</v>
      </c>
      <c r="BK34" s="68">
        <v>1094884496.3599997</v>
      </c>
      <c r="BL34" s="68">
        <v>1092773094.77</v>
      </c>
      <c r="BM34" s="68">
        <v>1093206451.26</v>
      </c>
      <c r="BN34" s="68">
        <v>1090919149.6499996</v>
      </c>
      <c r="BO34" s="68">
        <v>1088642675.1599998</v>
      </c>
      <c r="BP34" s="68">
        <v>1087825302.5500002</v>
      </c>
      <c r="BQ34" s="68">
        <v>1104137381.27</v>
      </c>
      <c r="BR34" s="270">
        <v>1104137381.27</v>
      </c>
      <c r="BS34" s="68">
        <v>1101787161.77</v>
      </c>
      <c r="BT34" s="68">
        <v>1557794255.1300001</v>
      </c>
      <c r="BU34" s="68">
        <v>1554314678.7399998</v>
      </c>
      <c r="BV34" s="68">
        <v>1552267779.6800001</v>
      </c>
      <c r="BW34" s="68">
        <v>1554915931.6299999</v>
      </c>
      <c r="BX34" s="68">
        <v>1555183758.8010001</v>
      </c>
      <c r="BY34" s="68">
        <v>1546952853.1600001</v>
      </c>
      <c r="BZ34" s="68">
        <v>1548165018</v>
      </c>
      <c r="CA34" s="68">
        <v>1547143357.6600001</v>
      </c>
      <c r="CB34" s="270"/>
    </row>
    <row r="35" spans="1:80" s="198" customFormat="1">
      <c r="B35" s="267" t="s">
        <v>219</v>
      </c>
      <c r="C35" s="282"/>
      <c r="D35" s="283"/>
      <c r="E35" s="269"/>
      <c r="F35" s="316">
        <v>6.912657636618403E-3</v>
      </c>
      <c r="G35" s="316">
        <v>5.6190297808578387E-3</v>
      </c>
      <c r="H35" s="316">
        <v>5.5478502080443821E-3</v>
      </c>
      <c r="I35" s="316">
        <v>5.4849620623457348E-3</v>
      </c>
      <c r="J35" s="316">
        <v>5.8263740532142156E-3</v>
      </c>
      <c r="K35" s="316">
        <v>5.8309037900874626E-3</v>
      </c>
      <c r="L35" s="316">
        <v>5.5045871559633022E-3</v>
      </c>
      <c r="M35" s="316">
        <v>5.9223300970873789E-3</v>
      </c>
      <c r="N35" s="316">
        <v>5.3085600530856014E-3</v>
      </c>
      <c r="O35" s="316">
        <v>4.1902163320990064E-3</v>
      </c>
      <c r="P35" s="316">
        <v>3.1542814732349938E-3</v>
      </c>
      <c r="Q35" s="316">
        <v>2.8594122319301031E-3</v>
      </c>
      <c r="R35" s="317">
        <v>5.2740270055599676E-2</v>
      </c>
      <c r="S35" s="316">
        <v>7.6566783249834578E-3</v>
      </c>
      <c r="T35" s="316">
        <v>4.3859649122807015E-3</v>
      </c>
      <c r="U35" s="316">
        <v>4.8798340856410884E-3</v>
      </c>
      <c r="V35" s="316">
        <v>1.4117647058823528E-3</v>
      </c>
      <c r="W35" s="316">
        <v>1.3349514563106796E-3</v>
      </c>
      <c r="X35" s="316">
        <v>1.6091954022988508E-3</v>
      </c>
      <c r="Y35" s="316">
        <v>1.75377060680463E-3</v>
      </c>
      <c r="Z35" s="316">
        <v>3.2608695652173911E-3</v>
      </c>
      <c r="AA35" s="316">
        <v>3.8047613871072944E-3</v>
      </c>
      <c r="AB35" s="316">
        <v>5.4090601757944556E-3</v>
      </c>
      <c r="AC35" s="316">
        <v>6.0391503540191578E-3</v>
      </c>
      <c r="AD35" s="316">
        <v>5.8829110921339786E-3</v>
      </c>
      <c r="AE35" s="317">
        <v>4.3267862226017646E-2</v>
      </c>
      <c r="AF35" s="316">
        <v>5.8817948961199127E-3</v>
      </c>
      <c r="AG35" s="316">
        <v>5.9814574818063994E-3</v>
      </c>
      <c r="AH35" s="316">
        <v>4.7278840092456398E-3</v>
      </c>
      <c r="AI35" s="316">
        <v>4.0004000400040004E-3</v>
      </c>
      <c r="AJ35" s="316">
        <v>4.6367851622874812E-3</v>
      </c>
      <c r="AK35" s="316">
        <v>5.2410901467505235E-3</v>
      </c>
      <c r="AL35" s="316">
        <v>5.3535353535353542E-3</v>
      </c>
      <c r="AM35" s="316">
        <v>5.6613484302624811E-3</v>
      </c>
      <c r="AN35" s="316">
        <v>6.0651202383485842E-3</v>
      </c>
      <c r="AO35" s="316">
        <v>6.5573770491803279E-3</v>
      </c>
      <c r="AP35" s="316">
        <v>7.4189302381237289E-3</v>
      </c>
      <c r="AQ35" s="316">
        <v>6.7490395597549577E-3</v>
      </c>
      <c r="AR35" s="317">
        <v>6.7905721108919112E-2</v>
      </c>
      <c r="AS35" s="316">
        <v>7.3282442748091601E-3</v>
      </c>
      <c r="AT35" s="316">
        <v>7.2734619658551374E-3</v>
      </c>
      <c r="AU35" s="316">
        <v>7.100591715976331E-3</v>
      </c>
      <c r="AV35" s="316">
        <v>7.0553650171484563E-3</v>
      </c>
      <c r="AW35" s="316">
        <v>7.1118135124456734E-3</v>
      </c>
      <c r="AX35" s="316">
        <v>7.1047957371225571E-3</v>
      </c>
      <c r="AY35" s="316">
        <v>7.4074074074074077E-3</v>
      </c>
      <c r="AZ35" s="316">
        <v>7.0512820512820514E-3</v>
      </c>
      <c r="BA35" s="316">
        <v>7.3119458916004031E-3</v>
      </c>
      <c r="BB35" s="316">
        <v>7.0722640311904972E-3</v>
      </c>
      <c r="BC35" s="316">
        <v>7.317759639741064E-3</v>
      </c>
      <c r="BD35" s="316">
        <v>7.5362318840579709E-3</v>
      </c>
      <c r="BE35" s="317">
        <v>8.6763285024154577E-2</v>
      </c>
      <c r="BF35" s="316">
        <v>7.5713453698311017E-3</v>
      </c>
      <c r="BG35" s="316">
        <v>7.9437824625725635E-3</v>
      </c>
      <c r="BH35" s="316">
        <v>7.8787878787878792E-3</v>
      </c>
      <c r="BI35" s="316">
        <v>7.4769938650306759E-3</v>
      </c>
      <c r="BJ35" s="316">
        <v>7.1232876712328773E-3</v>
      </c>
      <c r="BK35" s="316">
        <v>6.8096697310180455E-3</v>
      </c>
      <c r="BL35" s="316">
        <v>6.9264069264069264E-3</v>
      </c>
      <c r="BM35" s="316">
        <v>7.2457590998209866E-3</v>
      </c>
      <c r="BN35" s="316">
        <v>7.2223638371994225E-3</v>
      </c>
      <c r="BO35" s="316">
        <v>7.3074277854195324E-3</v>
      </c>
      <c r="BP35" s="316">
        <v>6.8624737900377427E-3</v>
      </c>
      <c r="BQ35" s="316">
        <v>7.0008151966121732E-3</v>
      </c>
      <c r="BR35" s="317">
        <v>8.1504658340645048E-2</v>
      </c>
      <c r="BS35" s="316">
        <v>9.4271014141692182E-3</v>
      </c>
      <c r="BT35" s="316">
        <v>7.7239526488120233E-3</v>
      </c>
      <c r="BU35" s="316">
        <v>7.7415011780545273E-3</v>
      </c>
      <c r="BV35" s="316">
        <v>7.8616352201257862E-3</v>
      </c>
      <c r="BW35" s="316">
        <v>7.7741041908676606E-3</v>
      </c>
      <c r="BX35" s="316">
        <v>7.194244604316548E-3</v>
      </c>
      <c r="BY35" s="316">
        <v>7.1768188750336425E-3</v>
      </c>
      <c r="BZ35" s="316">
        <v>7.0282933861957105E-3</v>
      </c>
      <c r="CA35" s="316">
        <v>7.6097560975609763E-3</v>
      </c>
      <c r="CB35" s="317">
        <v>7.6901443579238712E-2</v>
      </c>
    </row>
    <row r="36" spans="1:80" s="198" customFormat="1">
      <c r="B36" s="267" t="s">
        <v>220</v>
      </c>
      <c r="C36" s="272"/>
      <c r="D36" s="273"/>
      <c r="E36" s="273"/>
      <c r="F36" s="316">
        <v>1.0738003979426803E-2</v>
      </c>
      <c r="G36" s="316">
        <v>8.2854569244811271E-3</v>
      </c>
      <c r="H36" s="316">
        <v>7.903910287550768E-3</v>
      </c>
      <c r="I36" s="316">
        <v>7.5575587704312932E-3</v>
      </c>
      <c r="J36" s="316">
        <v>7.2402645722923209E-3</v>
      </c>
      <c r="K36" s="316">
        <v>6.9490872448767921E-3</v>
      </c>
      <c r="L36" s="316">
        <v>6.6805398189449302E-3</v>
      </c>
      <c r="M36" s="316">
        <v>6.5365970958003328E-3</v>
      </c>
      <c r="N36" s="316">
        <v>5.7836613314169241E-3</v>
      </c>
      <c r="O36" s="316">
        <v>1.2288382554379602E-2</v>
      </c>
      <c r="P36" s="316">
        <v>3.3444816053511709E-3</v>
      </c>
      <c r="Q36" s="316">
        <v>3.5429583702391494E-3</v>
      </c>
      <c r="R36" s="317">
        <v>6.534789882885543E-2</v>
      </c>
      <c r="S36" s="316">
        <v>7.6328684508104039E-3</v>
      </c>
      <c r="T36" s="316">
        <v>4.7227732124303385E-3</v>
      </c>
      <c r="U36" s="316">
        <v>3.7842951750236518E-3</v>
      </c>
      <c r="V36" s="316">
        <v>1.1347517730496454E-3</v>
      </c>
      <c r="W36" s="316">
        <v>1.0404842981460462E-3</v>
      </c>
      <c r="X36" s="316">
        <v>1.3236267372600929E-3</v>
      </c>
      <c r="Y36" s="316">
        <v>1.4181715042072421E-3</v>
      </c>
      <c r="Z36" s="316">
        <v>2.8320589068252617E-3</v>
      </c>
      <c r="AA36" s="316">
        <v>3.2993966817496229E-3</v>
      </c>
      <c r="AB36" s="316">
        <v>4.521051144391071E-3</v>
      </c>
      <c r="AC36" s="316">
        <v>5.4593373493975906E-3</v>
      </c>
      <c r="AD36" s="316">
        <v>5.8957778623050594E-3</v>
      </c>
      <c r="AE36" s="317">
        <v>4.3362495245340429E-2</v>
      </c>
      <c r="AF36" s="316">
        <v>5.8801213960546286E-3</v>
      </c>
      <c r="AG36" s="316">
        <v>5.6958420353142199E-3</v>
      </c>
      <c r="AH36" s="316">
        <v>4.2844901456726651E-3</v>
      </c>
      <c r="AI36" s="316">
        <v>3.8211692777990066E-3</v>
      </c>
      <c r="AJ36" s="316">
        <v>4.2938931297709926E-3</v>
      </c>
      <c r="AK36" s="316">
        <v>4.7737254153141116E-3</v>
      </c>
      <c r="AL36" s="316">
        <v>5.0332383665717007E-3</v>
      </c>
      <c r="AM36" s="316">
        <v>5.255111790559909E-3</v>
      </c>
      <c r="AN36" s="316">
        <v>5.4446460980036296E-3</v>
      </c>
      <c r="AO36" s="316">
        <v>5.7792332883837413E-3</v>
      </c>
      <c r="AP36" s="316">
        <v>5.9868675164156046E-3</v>
      </c>
      <c r="AQ36" s="316">
        <v>5.9247106006745064E-3</v>
      </c>
      <c r="AR36" s="317">
        <v>5.9611703582171181E-2</v>
      </c>
      <c r="AS36" s="316">
        <v>6.587598219377361E-3</v>
      </c>
      <c r="AT36" s="316">
        <v>6.625737517928978E-3</v>
      </c>
      <c r="AU36" s="316">
        <v>6.6145809136139858E-3</v>
      </c>
      <c r="AV36" s="316">
        <v>6.6452384516755879E-3</v>
      </c>
      <c r="AW36" s="316">
        <v>6.6688689167517514E-3</v>
      </c>
      <c r="AX36" s="316">
        <v>6.6885175829366613E-3</v>
      </c>
      <c r="AY36" s="316">
        <v>6.9715560513106531E-3</v>
      </c>
      <c r="AZ36" s="316">
        <v>7.1347873198178771E-3</v>
      </c>
      <c r="BA36" s="316">
        <v>7.4072142190303378E-3</v>
      </c>
      <c r="BB36" s="316">
        <v>7.2097815392315624E-3</v>
      </c>
      <c r="BC36" s="316">
        <v>7.2315965139996292E-3</v>
      </c>
      <c r="BD36" s="316">
        <v>6.5048786589942459E-3</v>
      </c>
      <c r="BE36" s="317">
        <v>7.488950045867733E-2</v>
      </c>
      <c r="BF36" s="316">
        <v>6.4735662710598395E-3</v>
      </c>
      <c r="BG36" s="316">
        <v>6.476253736300233E-3</v>
      </c>
      <c r="BH36" s="316">
        <v>6.4848686398403729E-3</v>
      </c>
      <c r="BI36" s="316">
        <v>6.4913448735019978E-3</v>
      </c>
      <c r="BJ36" s="316">
        <v>6.5002221007057163E-3</v>
      </c>
      <c r="BK36" s="316">
        <v>6.6671208006582631E-3</v>
      </c>
      <c r="BL36" s="316">
        <v>6.6800026784484485E-3</v>
      </c>
      <c r="BM36" s="316">
        <v>7.0946893343528036E-3</v>
      </c>
      <c r="BN36" s="316">
        <v>7.109564583670889E-3</v>
      </c>
      <c r="BO36" s="316">
        <v>7.1244314842426066E-3</v>
      </c>
      <c r="BP36" s="316">
        <v>6.7192480105637518E-3</v>
      </c>
      <c r="BQ36" s="316">
        <v>6.8731937112157223E-3</v>
      </c>
      <c r="BR36" s="317">
        <v>8.001886771883332E-2</v>
      </c>
      <c r="BS36" s="316">
        <v>9.2125343915732474E-3</v>
      </c>
      <c r="BT36" s="316">
        <v>7.661557102740758E-3</v>
      </c>
      <c r="BU36" s="316">
        <v>7.6787086960249098E-3</v>
      </c>
      <c r="BV36" s="316">
        <v>7.5216856607092236E-3</v>
      </c>
      <c r="BW36" s="316">
        <v>7.2585797470594883E-3</v>
      </c>
      <c r="BX36" s="316">
        <v>6.6734066255990801E-3</v>
      </c>
      <c r="BY36" s="316">
        <v>6.7089139651540335E-3</v>
      </c>
      <c r="BZ36" s="316">
        <v>6.5360695677468151E-3</v>
      </c>
      <c r="CA36" s="316">
        <v>6.5403856791296329E-3</v>
      </c>
      <c r="CB36" s="317">
        <v>6.6094772794525566E-2</v>
      </c>
    </row>
    <row r="37" spans="1:80" s="198" customFormat="1">
      <c r="B37" s="267" t="s">
        <v>221</v>
      </c>
      <c r="C37" s="280"/>
      <c r="D37" s="280"/>
      <c r="E37" s="280"/>
      <c r="F37" s="316">
        <v>8.6179504115899475E-2</v>
      </c>
      <c r="G37" s="316">
        <v>6.9551736739825287E-2</v>
      </c>
      <c r="H37" s="316">
        <v>6.8643632144174127E-2</v>
      </c>
      <c r="I37" s="316">
        <v>6.7841897197815859E-2</v>
      </c>
      <c r="J37" s="316">
        <v>7.2201055175808104E-2</v>
      </c>
      <c r="K37" s="316">
        <v>7.2259000472305823E-2</v>
      </c>
      <c r="L37" s="316">
        <v>6.8092030191964081E-2</v>
      </c>
      <c r="M37" s="316">
        <v>7.3429157855461336E-2</v>
      </c>
      <c r="N37" s="316">
        <v>6.5595962448929956E-2</v>
      </c>
      <c r="O37" s="316">
        <v>5.1457757583835528E-2</v>
      </c>
      <c r="P37" s="316">
        <v>3.8514997744035773E-2</v>
      </c>
      <c r="Q37" s="316">
        <v>3.4857755186728623E-2</v>
      </c>
      <c r="R37" s="317"/>
      <c r="S37" s="316">
        <v>9.5849845431618119E-2</v>
      </c>
      <c r="T37" s="316">
        <v>5.3919946552913656E-2</v>
      </c>
      <c r="U37" s="316">
        <v>6.015549997937919E-2</v>
      </c>
      <c r="V37" s="316">
        <v>1.7073340721025509E-2</v>
      </c>
      <c r="W37" s="316">
        <v>1.6137560729313716E-2</v>
      </c>
      <c r="X37" s="316">
        <v>1.9482172551036792E-2</v>
      </c>
      <c r="Y37" s="316">
        <v>2.1249435626321311E-2</v>
      </c>
      <c r="Z37" s="316">
        <v>3.9839915100491341E-2</v>
      </c>
      <c r="AA37" s="316">
        <v>4.6624788094949299E-2</v>
      </c>
      <c r="AB37" s="316">
        <v>6.6874989785412398E-2</v>
      </c>
      <c r="AC37" s="316">
        <v>7.4926033621066646E-2</v>
      </c>
      <c r="AD37" s="316">
        <v>7.2924493952899683E-2</v>
      </c>
      <c r="AE37" s="317"/>
      <c r="AF37" s="316">
        <v>7.2910206961188884E-2</v>
      </c>
      <c r="AG37" s="316">
        <v>7.418654732260066E-2</v>
      </c>
      <c r="AH37" s="316">
        <v>5.8233397884051241E-2</v>
      </c>
      <c r="AI37" s="316">
        <v>4.9075223522492051E-2</v>
      </c>
      <c r="AJ37" s="316">
        <v>5.7082569487456825E-2</v>
      </c>
      <c r="AK37" s="316">
        <v>6.473808700547079E-2</v>
      </c>
      <c r="AL37" s="316">
        <v>6.6168172351628529E-2</v>
      </c>
      <c r="AM37" s="316">
        <v>7.0091970698110906E-2</v>
      </c>
      <c r="AN37" s="316">
        <v>7.5259058455818373E-2</v>
      </c>
      <c r="AO37" s="316">
        <v>8.1589427899322331E-2</v>
      </c>
      <c r="AP37" s="316">
        <v>9.2751190304207976E-2</v>
      </c>
      <c r="AQ37" s="316">
        <v>8.4063413644838825E-2</v>
      </c>
      <c r="AR37" s="317"/>
      <c r="AS37" s="316">
        <v>9.1571365588451137E-2</v>
      </c>
      <c r="AT37" s="316">
        <v>9.0859213414657081E-2</v>
      </c>
      <c r="AU37" s="316">
        <v>8.8614747991613063E-2</v>
      </c>
      <c r="AV37" s="316">
        <v>8.8028244998705762E-2</v>
      </c>
      <c r="AW37" s="316">
        <v>8.8760317901086072E-2</v>
      </c>
      <c r="AX37" s="316">
        <v>8.8669280750705015E-2</v>
      </c>
      <c r="AY37" s="316">
        <v>9.2601213433481711E-2</v>
      </c>
      <c r="AZ37" s="316">
        <v>8.7975311069377726E-2</v>
      </c>
      <c r="BA37" s="316">
        <v>9.1359447393007942E-2</v>
      </c>
      <c r="BB37" s="316">
        <v>8.8247358691396105E-2</v>
      </c>
      <c r="BC37" s="316">
        <v>9.1435035779270146E-2</v>
      </c>
      <c r="BD37" s="316">
        <v>9.4279019051834778E-2</v>
      </c>
      <c r="BE37" s="317"/>
      <c r="BF37" s="316">
        <v>9.4736745321070126E-2</v>
      </c>
      <c r="BG37" s="316">
        <v>9.9602510851341641E-2</v>
      </c>
      <c r="BH37" s="316">
        <v>9.8751953098385137E-2</v>
      </c>
      <c r="BI37" s="316">
        <v>9.3507212006276319E-2</v>
      </c>
      <c r="BJ37" s="316">
        <v>8.8909179921516701E-2</v>
      </c>
      <c r="BK37" s="316">
        <v>8.4847109159623457E-2</v>
      </c>
      <c r="BL37" s="316">
        <v>8.6357497529204963E-2</v>
      </c>
      <c r="BM37" s="316">
        <v>9.0499247344136391E-2</v>
      </c>
      <c r="BN37" s="316">
        <v>9.019533830758264E-2</v>
      </c>
      <c r="BO37" s="316">
        <v>9.1300707818884774E-2</v>
      </c>
      <c r="BP37" s="316">
        <v>8.5530068724068764E-2</v>
      </c>
      <c r="BQ37" s="316">
        <v>8.7321224488468463E-2</v>
      </c>
      <c r="BR37" s="317"/>
      <c r="BS37" s="316">
        <v>0.11917893550346514</v>
      </c>
      <c r="BT37" s="316">
        <v>9.6728116402703623E-2</v>
      </c>
      <c r="BU37" s="316">
        <v>9.6957319753105953E-2</v>
      </c>
      <c r="BV37" s="316">
        <v>9.8527583817579867E-2</v>
      </c>
      <c r="BW37" s="316">
        <v>9.7383268011008051E-2</v>
      </c>
      <c r="BX37" s="316">
        <v>8.9830166709772508E-2</v>
      </c>
      <c r="BY37" s="316">
        <v>8.9603923021165155E-2</v>
      </c>
      <c r="BZ37" s="316">
        <v>8.7677316790074622E-2</v>
      </c>
      <c r="CA37" s="316">
        <v>9.523765420044028E-2</v>
      </c>
      <c r="CB37" s="317"/>
    </row>
    <row r="38" spans="1:80" s="198" customFormat="1">
      <c r="B38" s="267" t="s">
        <v>222</v>
      </c>
      <c r="C38" s="288"/>
      <c r="D38" s="289"/>
      <c r="E38" s="289"/>
      <c r="F38" s="316">
        <v>0.13674524689214573</v>
      </c>
      <c r="G38" s="316">
        <v>0.10408380071264789</v>
      </c>
      <c r="H38" s="316">
        <v>9.9080648341065114E-2</v>
      </c>
      <c r="I38" s="316">
        <v>9.4557007444399099E-2</v>
      </c>
      <c r="J38" s="316">
        <v>9.0427865380220629E-2</v>
      </c>
      <c r="K38" s="316">
        <v>8.6651167292209896E-2</v>
      </c>
      <c r="L38" s="316">
        <v>8.3178621779085304E-2</v>
      </c>
      <c r="M38" s="316">
        <v>8.1321510819519327E-2</v>
      </c>
      <c r="N38" s="316">
        <v>7.1654806655935932E-2</v>
      </c>
      <c r="O38" s="316">
        <v>0.15784662157382789</v>
      </c>
      <c r="P38" s="316">
        <v>4.0880318481320455E-2</v>
      </c>
      <c r="Q38" s="316">
        <v>4.3353831545973387E-2</v>
      </c>
      <c r="R38" s="317"/>
      <c r="S38" s="316">
        <v>9.5539160371626242E-2</v>
      </c>
      <c r="T38" s="316">
        <v>5.8168804101117244E-2</v>
      </c>
      <c r="U38" s="316">
        <v>4.6368745758785357E-2</v>
      </c>
      <c r="V38" s="316">
        <v>1.3702329222316623E-2</v>
      </c>
      <c r="W38" s="316">
        <v>1.2557512074767851E-2</v>
      </c>
      <c r="X38" s="316">
        <v>1.5999663735658975E-2</v>
      </c>
      <c r="Y38" s="316">
        <v>1.7151427437794853E-2</v>
      </c>
      <c r="Z38" s="316">
        <v>3.4519092906894366E-2</v>
      </c>
      <c r="AA38" s="316">
        <v>4.0319198175128967E-2</v>
      </c>
      <c r="AB38" s="316">
        <v>5.5622185836929905E-2</v>
      </c>
      <c r="AC38" s="316">
        <v>6.7515376467598198E-2</v>
      </c>
      <c r="AD38" s="316">
        <v>7.3089197546094775E-2</v>
      </c>
      <c r="AE38" s="317"/>
      <c r="AF38" s="316">
        <v>7.288878696276635E-2</v>
      </c>
      <c r="AG38" s="316">
        <v>7.0532496255133692E-2</v>
      </c>
      <c r="AH38" s="316">
        <v>5.2642905131746964E-2</v>
      </c>
      <c r="AI38" s="316">
        <v>4.6830100319759982E-2</v>
      </c>
      <c r="AJ38" s="316">
        <v>5.2761180313518175E-2</v>
      </c>
      <c r="AK38" s="316">
        <v>5.8812934886123713E-2</v>
      </c>
      <c r="AL38" s="316">
        <v>6.2099242981147773E-2</v>
      </c>
      <c r="AM38" s="316">
        <v>6.4916319157845903E-2</v>
      </c>
      <c r="AN38" s="316">
        <v>6.7328215723504892E-2</v>
      </c>
      <c r="AO38" s="316">
        <v>7.1598191474596895E-2</v>
      </c>
      <c r="AP38" s="316">
        <v>7.4255871363298143E-2</v>
      </c>
      <c r="AQ38" s="316">
        <v>7.3459641344815862E-2</v>
      </c>
      <c r="AR38" s="317"/>
      <c r="AS38" s="316">
        <v>8.1979179706912042E-2</v>
      </c>
      <c r="AT38" s="316">
        <v>8.2471232591308619E-2</v>
      </c>
      <c r="AU38" s="316">
        <v>8.2327274812721951E-2</v>
      </c>
      <c r="AV38" s="316">
        <v>8.272290248189873E-2</v>
      </c>
      <c r="AW38" s="316">
        <v>8.3027938039405447E-2</v>
      </c>
      <c r="AX38" s="316">
        <v>8.3281634240970792E-2</v>
      </c>
      <c r="AY38" s="316">
        <v>8.6942170105075878E-2</v>
      </c>
      <c r="AZ38" s="316">
        <v>8.9058391357557554E-2</v>
      </c>
      <c r="BA38" s="316">
        <v>9.2598699126387851E-2</v>
      </c>
      <c r="BB38" s="316">
        <v>9.0031923903800548E-2</v>
      </c>
      <c r="BC38" s="316">
        <v>9.0315263309715954E-2</v>
      </c>
      <c r="BD38" s="316">
        <v>8.0912680567941653E-2</v>
      </c>
      <c r="BE38" s="317"/>
      <c r="BF38" s="316">
        <v>8.0509223011652198E-2</v>
      </c>
      <c r="BG38" s="316">
        <v>8.0543845365051991E-2</v>
      </c>
      <c r="BH38" s="316">
        <v>8.0654837184762629E-2</v>
      </c>
      <c r="BI38" s="316">
        <v>8.0738281907692722E-2</v>
      </c>
      <c r="BJ38" s="316">
        <v>8.0852672455495878E-2</v>
      </c>
      <c r="BK38" s="316">
        <v>8.3005369659144623E-2</v>
      </c>
      <c r="BL38" s="316">
        <v>8.3171686303066039E-2</v>
      </c>
      <c r="BM38" s="316">
        <v>8.853818905453692E-2</v>
      </c>
      <c r="BN38" s="316">
        <v>8.8731143213994113E-2</v>
      </c>
      <c r="BO38" s="316">
        <v>8.8924020403692072E-2</v>
      </c>
      <c r="BP38" s="316">
        <v>8.3678523213118083E-2</v>
      </c>
      <c r="BQ38" s="316">
        <v>8.5668766651831429E-2</v>
      </c>
      <c r="BR38" s="317"/>
      <c r="BS38" s="316">
        <v>0.11632751598434266</v>
      </c>
      <c r="BT38" s="316">
        <v>9.5913516525236053E-2</v>
      </c>
      <c r="BU38" s="316">
        <v>9.6137382436032981E-2</v>
      </c>
      <c r="BV38" s="316">
        <v>9.408945132070401E-2</v>
      </c>
      <c r="BW38" s="316">
        <v>9.0665822996574219E-2</v>
      </c>
      <c r="BX38" s="316">
        <v>8.3086522395587892E-2</v>
      </c>
      <c r="BY38" s="316">
        <v>8.354504229454851E-2</v>
      </c>
      <c r="BZ38" s="316">
        <v>8.1314710163220782E-2</v>
      </c>
      <c r="CA38" s="316">
        <v>8.1370352697358372E-2</v>
      </c>
      <c r="CB38" s="317"/>
    </row>
    <row r="39" spans="1:80" s="198" customFormat="1">
      <c r="B39" s="267"/>
      <c r="C39" s="272"/>
      <c r="D39" s="273"/>
      <c r="E39" s="273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9"/>
      <c r="BF39" s="318"/>
      <c r="BG39" s="318"/>
      <c r="BH39" s="318"/>
      <c r="BI39" s="318"/>
      <c r="BJ39" s="318"/>
      <c r="BK39" s="318"/>
      <c r="BL39" s="318"/>
      <c r="BM39" s="318"/>
      <c r="BN39" s="318"/>
      <c r="BO39" s="318"/>
      <c r="BP39" s="318"/>
      <c r="BQ39" s="318"/>
      <c r="BR39" s="319"/>
      <c r="BS39" s="318"/>
      <c r="BT39" s="318"/>
      <c r="BU39" s="318"/>
      <c r="BV39" s="318"/>
      <c r="BW39" s="318"/>
      <c r="BX39" s="318"/>
      <c r="BY39" s="318"/>
      <c r="BZ39" s="318"/>
      <c r="CA39" s="318"/>
    </row>
    <row r="40" spans="1:80" s="198" customFormat="1" ht="26">
      <c r="A40" s="280"/>
      <c r="B40" s="320" t="s">
        <v>223</v>
      </c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321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321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321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319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319"/>
      <c r="BS40" s="280"/>
      <c r="BT40" s="280"/>
      <c r="BU40" s="280"/>
      <c r="BV40" s="280"/>
      <c r="BW40" s="280"/>
      <c r="BX40" s="280"/>
      <c r="BY40" s="280"/>
      <c r="BZ40" s="346"/>
      <c r="CA40" s="346"/>
    </row>
    <row r="41" spans="1:80" s="280" customFormat="1">
      <c r="A41" s="198"/>
      <c r="B41" s="320" t="s">
        <v>224</v>
      </c>
      <c r="C41" s="288"/>
      <c r="D41" s="289"/>
      <c r="E41" s="289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322"/>
      <c r="AF41" s="322"/>
      <c r="AG41" s="322"/>
      <c r="AH41" s="322"/>
      <c r="AI41" s="322"/>
      <c r="AJ41" s="322"/>
      <c r="AK41" s="322"/>
      <c r="AL41" s="322"/>
      <c r="AM41" s="322"/>
      <c r="AN41" s="322"/>
      <c r="AO41" s="322"/>
      <c r="AP41" s="322"/>
      <c r="AQ41" s="322"/>
      <c r="AR41" s="322"/>
      <c r="AS41" s="322"/>
      <c r="AT41" s="322"/>
      <c r="AU41" s="322"/>
      <c r="AV41" s="322"/>
      <c r="AW41" s="322"/>
      <c r="AX41" s="322"/>
      <c r="AY41" s="322"/>
      <c r="AZ41" s="322"/>
      <c r="BA41" s="322"/>
      <c r="BB41" s="322"/>
      <c r="BC41" s="322"/>
      <c r="BD41" s="322"/>
      <c r="BE41" s="321"/>
      <c r="BF41" s="322"/>
      <c r="BG41" s="322"/>
      <c r="BH41" s="322"/>
      <c r="BI41" s="322"/>
      <c r="BJ41" s="322"/>
      <c r="BK41" s="322"/>
      <c r="BL41" s="322"/>
      <c r="BM41" s="322"/>
      <c r="BN41" s="322"/>
      <c r="BO41" s="322"/>
      <c r="BP41" s="322"/>
      <c r="BQ41" s="322"/>
      <c r="BR41" s="321"/>
      <c r="BS41" s="322"/>
      <c r="BT41" s="322"/>
      <c r="BU41" s="322"/>
      <c r="BV41" s="322"/>
      <c r="BW41" s="322"/>
      <c r="BX41" s="322"/>
      <c r="BY41" s="322"/>
      <c r="BZ41" s="322"/>
      <c r="CA41" s="322"/>
    </row>
    <row r="42" spans="1:80" s="198" customFormat="1">
      <c r="B42" s="267"/>
      <c r="C42" s="310" t="s">
        <v>189</v>
      </c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321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321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321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323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323"/>
      <c r="BS42" s="280"/>
      <c r="BT42" s="280"/>
      <c r="BU42" s="280"/>
      <c r="BV42" s="280"/>
      <c r="BW42" s="280"/>
      <c r="BX42" s="280"/>
      <c r="BY42" s="280"/>
      <c r="BZ42" s="280"/>
      <c r="CA42" s="280"/>
    </row>
    <row r="43" spans="1:80" s="198" customFormat="1">
      <c r="A43" s="315"/>
      <c r="B43" s="267"/>
      <c r="C43" s="67"/>
      <c r="D43" s="269"/>
      <c r="E43" s="26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  <c r="AH43" s="319"/>
      <c r="AI43" s="319"/>
      <c r="AJ43" s="319"/>
      <c r="AK43" s="319"/>
      <c r="AL43" s="319"/>
      <c r="AM43" s="319"/>
      <c r="AN43" s="319"/>
      <c r="AO43" s="319"/>
      <c r="AP43" s="319"/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  <c r="BB43" s="319"/>
      <c r="BC43" s="319"/>
      <c r="BD43" s="319"/>
      <c r="BE43" s="319"/>
      <c r="BF43" s="319"/>
      <c r="BG43" s="319"/>
      <c r="BH43" s="319"/>
      <c r="BI43" s="319"/>
      <c r="BJ43" s="319"/>
      <c r="BK43" s="319"/>
      <c r="BL43" s="319"/>
      <c r="BM43" s="319"/>
      <c r="BN43" s="319"/>
      <c r="BO43" s="319"/>
      <c r="BP43" s="319"/>
      <c r="BQ43" s="319"/>
      <c r="BR43" s="319"/>
      <c r="BS43" s="319"/>
      <c r="BT43" s="319"/>
      <c r="BU43" s="319"/>
      <c r="BV43" s="319"/>
      <c r="BW43" s="319"/>
      <c r="BX43" s="319"/>
      <c r="BY43" s="319"/>
      <c r="BZ43" s="319"/>
      <c r="CA43" s="319"/>
    </row>
    <row r="44" spans="1:80" s="315" customFormat="1">
      <c r="B44" s="267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321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321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321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324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324"/>
      <c r="BS44" s="280"/>
      <c r="BT44" s="280"/>
      <c r="BU44" s="280"/>
      <c r="BV44" s="280"/>
      <c r="BW44" s="280"/>
      <c r="BX44" s="280"/>
      <c r="BY44" s="280"/>
      <c r="BZ44" s="280"/>
      <c r="CA44" s="280"/>
    </row>
    <row r="45" spans="1:80" s="315" customFormat="1">
      <c r="A45" s="198"/>
      <c r="B45" s="267"/>
      <c r="C45" s="261"/>
      <c r="D45" s="262"/>
      <c r="E45" s="281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2"/>
      <c r="BA45" s="262"/>
      <c r="BB45" s="262"/>
      <c r="BC45" s="262"/>
      <c r="BD45" s="262"/>
      <c r="BE45" s="324"/>
      <c r="BF45" s="262"/>
      <c r="BG45" s="262"/>
      <c r="BH45" s="262"/>
      <c r="BI45" s="262"/>
      <c r="BJ45" s="262"/>
      <c r="BK45" s="262"/>
      <c r="BL45" s="262"/>
      <c r="BM45" s="262"/>
      <c r="BN45" s="262"/>
      <c r="BO45" s="262"/>
      <c r="BP45" s="262"/>
      <c r="BQ45" s="262"/>
      <c r="BR45" s="324"/>
      <c r="BS45" s="262"/>
      <c r="BT45" s="262"/>
      <c r="BU45" s="262"/>
      <c r="BV45" s="262"/>
      <c r="BW45" s="262"/>
      <c r="BX45" s="262"/>
      <c r="BY45" s="262"/>
      <c r="BZ45" s="262"/>
      <c r="CA45" s="262"/>
    </row>
    <row r="46" spans="1:80" s="198" customFormat="1">
      <c r="A46" s="315"/>
      <c r="B46" s="267"/>
      <c r="C46" s="261"/>
      <c r="D46" s="325"/>
      <c r="E46" s="281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262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6"/>
      <c r="AU46" s="326"/>
      <c r="AV46" s="326"/>
      <c r="AW46" s="326"/>
      <c r="AX46" s="326"/>
      <c r="AY46" s="326"/>
      <c r="AZ46" s="326"/>
      <c r="BA46" s="326"/>
      <c r="BB46" s="326"/>
      <c r="BC46" s="326"/>
      <c r="BD46" s="326"/>
      <c r="BE46" s="323"/>
      <c r="BF46" s="326"/>
      <c r="BG46" s="326"/>
      <c r="BH46" s="326"/>
      <c r="BI46" s="326"/>
      <c r="BJ46" s="326"/>
      <c r="BK46" s="326"/>
      <c r="BL46" s="326"/>
      <c r="BM46" s="326"/>
      <c r="BN46" s="326"/>
      <c r="BO46" s="326"/>
      <c r="BP46" s="326"/>
      <c r="BQ46" s="326"/>
      <c r="BR46" s="323"/>
      <c r="BS46" s="326"/>
      <c r="BT46" s="326"/>
      <c r="BU46" s="326"/>
      <c r="BV46" s="326"/>
      <c r="BW46" s="326"/>
      <c r="BX46" s="326"/>
      <c r="BY46" s="326"/>
      <c r="BZ46" s="326"/>
      <c r="CA46" s="326"/>
    </row>
    <row r="47" spans="1:80" s="315" customFormat="1">
      <c r="A47" s="198"/>
      <c r="B47" s="260"/>
      <c r="C47" s="282"/>
      <c r="D47" s="283"/>
      <c r="E47" s="269"/>
      <c r="F47" s="327">
        <v>0</v>
      </c>
      <c r="G47" s="327">
        <v>0</v>
      </c>
      <c r="H47" s="327">
        <v>0</v>
      </c>
      <c r="I47" s="327">
        <v>0</v>
      </c>
      <c r="J47" s="327">
        <v>0</v>
      </c>
      <c r="K47" s="327">
        <v>0</v>
      </c>
      <c r="L47" s="327">
        <v>0</v>
      </c>
      <c r="M47" s="327">
        <v>0</v>
      </c>
      <c r="N47" s="327">
        <v>0</v>
      </c>
      <c r="O47" s="327">
        <v>0</v>
      </c>
      <c r="P47" s="327">
        <v>0</v>
      </c>
      <c r="Q47" s="327">
        <v>0</v>
      </c>
      <c r="R47" s="328"/>
      <c r="S47" s="328"/>
      <c r="T47" s="328"/>
      <c r="U47" s="328"/>
      <c r="V47" s="328"/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  <c r="AO47" s="328"/>
      <c r="AP47" s="328"/>
      <c r="AQ47" s="328"/>
      <c r="AR47" s="328"/>
      <c r="AS47" s="328"/>
      <c r="AT47" s="328"/>
      <c r="AU47" s="328"/>
      <c r="AV47" s="328"/>
      <c r="AW47" s="328"/>
      <c r="AX47" s="328"/>
      <c r="AY47" s="328"/>
      <c r="AZ47" s="328"/>
      <c r="BA47" s="328"/>
      <c r="BB47" s="328"/>
      <c r="BC47" s="328"/>
      <c r="BD47" s="328"/>
      <c r="BE47" s="323"/>
      <c r="BF47" s="328"/>
      <c r="BG47" s="328"/>
      <c r="BH47" s="328"/>
      <c r="BI47" s="328"/>
      <c r="BJ47" s="328"/>
      <c r="BK47" s="328"/>
      <c r="BL47" s="328"/>
      <c r="BM47" s="328"/>
      <c r="BN47" s="328"/>
      <c r="BO47" s="328"/>
      <c r="BP47" s="328"/>
      <c r="BQ47" s="328"/>
      <c r="BR47" s="323"/>
      <c r="BS47" s="328"/>
      <c r="BT47" s="328"/>
      <c r="BU47" s="328"/>
      <c r="BV47" s="328"/>
      <c r="BW47" s="328"/>
      <c r="BX47" s="328"/>
      <c r="BY47" s="328"/>
      <c r="BZ47" s="328"/>
      <c r="CA47" s="328"/>
    </row>
    <row r="48" spans="1:80" s="198" customFormat="1">
      <c r="A48" s="315"/>
      <c r="B48" s="267"/>
      <c r="C48" s="272"/>
      <c r="D48" s="273"/>
      <c r="E48" s="273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330"/>
      <c r="AY48" s="330"/>
      <c r="AZ48" s="330"/>
      <c r="BA48" s="330"/>
      <c r="BB48" s="330"/>
      <c r="BC48" s="330"/>
      <c r="BD48" s="330"/>
      <c r="BE48" s="319"/>
      <c r="BF48" s="330"/>
      <c r="BG48" s="330"/>
      <c r="BH48" s="330"/>
      <c r="BI48" s="330"/>
      <c r="BJ48" s="330"/>
      <c r="BK48" s="330"/>
      <c r="BL48" s="330"/>
      <c r="BM48" s="330"/>
      <c r="BN48" s="330"/>
      <c r="BO48" s="330"/>
      <c r="BP48" s="330"/>
      <c r="BQ48" s="330"/>
      <c r="BR48" s="319"/>
      <c r="BS48" s="330"/>
      <c r="BT48" s="330"/>
      <c r="BU48" s="330"/>
      <c r="BV48" s="330"/>
      <c r="BW48" s="330"/>
      <c r="BX48" s="330"/>
      <c r="BY48" s="330"/>
      <c r="BZ48" s="330"/>
      <c r="CA48" s="330"/>
    </row>
    <row r="49" spans="1:79" s="315" customFormat="1">
      <c r="B49" s="267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61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1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61"/>
      <c r="AS49" s="266"/>
      <c r="AT49" s="266"/>
      <c r="AU49" s="266"/>
      <c r="AV49" s="266"/>
      <c r="AW49" s="266"/>
      <c r="AX49" s="266"/>
      <c r="AY49" s="266"/>
      <c r="AZ49" s="266"/>
      <c r="BA49" s="266"/>
      <c r="BB49" s="266"/>
      <c r="BC49" s="266"/>
      <c r="BD49" s="266"/>
      <c r="BE49" s="324"/>
      <c r="BF49" s="266"/>
      <c r="BG49" s="266"/>
      <c r="BH49" s="266"/>
      <c r="BI49" s="266"/>
      <c r="BJ49" s="266"/>
      <c r="BK49" s="266"/>
      <c r="BL49" s="266"/>
      <c r="BM49" s="266"/>
      <c r="BN49" s="266"/>
      <c r="BO49" s="266"/>
      <c r="BP49" s="266"/>
      <c r="BQ49" s="266"/>
      <c r="BR49" s="324"/>
      <c r="BS49" s="266"/>
      <c r="BT49" s="266"/>
      <c r="BU49" s="266"/>
      <c r="BV49" s="266"/>
      <c r="BW49" s="266"/>
      <c r="BX49" s="266"/>
      <c r="BY49" s="266"/>
      <c r="BZ49" s="266"/>
      <c r="CA49" s="266"/>
    </row>
    <row r="50" spans="1:79" s="315" customFormat="1">
      <c r="A50" s="198"/>
      <c r="B50" s="307"/>
      <c r="C50" s="288"/>
      <c r="D50" s="289"/>
      <c r="E50" s="289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  <c r="AL50" s="322"/>
      <c r="AM50" s="322"/>
      <c r="AN50" s="322"/>
      <c r="AO50" s="322"/>
      <c r="AP50" s="322"/>
      <c r="AQ50" s="322"/>
      <c r="AR50" s="322"/>
      <c r="AS50" s="322"/>
      <c r="AT50" s="322"/>
      <c r="AU50" s="322"/>
      <c r="AV50" s="322"/>
      <c r="AW50" s="322"/>
      <c r="AX50" s="322"/>
      <c r="AY50" s="322"/>
      <c r="AZ50" s="322"/>
      <c r="BA50" s="322"/>
      <c r="BB50" s="322"/>
      <c r="BC50" s="322"/>
      <c r="BD50" s="322"/>
      <c r="BE50" s="324"/>
      <c r="BF50" s="322"/>
      <c r="BG50" s="322"/>
      <c r="BH50" s="322"/>
      <c r="BI50" s="322"/>
      <c r="BJ50" s="322"/>
      <c r="BK50" s="322"/>
      <c r="BL50" s="322"/>
      <c r="BM50" s="322"/>
      <c r="BN50" s="322"/>
      <c r="BO50" s="322"/>
      <c r="BP50" s="322"/>
      <c r="BQ50" s="322"/>
      <c r="BR50" s="324"/>
      <c r="BS50" s="322"/>
      <c r="BT50" s="322"/>
      <c r="BU50" s="322"/>
      <c r="BV50" s="322"/>
      <c r="BW50" s="322"/>
      <c r="BX50" s="322"/>
      <c r="BY50" s="322"/>
      <c r="BZ50" s="322"/>
      <c r="CA50" s="322"/>
    </row>
    <row r="51" spans="1:79" s="198" customFormat="1">
      <c r="B51" s="267"/>
      <c r="C51" s="272"/>
      <c r="D51" s="273"/>
      <c r="E51" s="273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8"/>
      <c r="BD51" s="318"/>
      <c r="BE51" s="331"/>
      <c r="BF51" s="318"/>
      <c r="BG51" s="318"/>
      <c r="BH51" s="318"/>
      <c r="BI51" s="318"/>
      <c r="BJ51" s="318"/>
      <c r="BK51" s="318"/>
      <c r="BL51" s="318"/>
      <c r="BM51" s="318"/>
      <c r="BN51" s="318"/>
      <c r="BO51" s="318"/>
      <c r="BP51" s="318"/>
      <c r="BQ51" s="318"/>
      <c r="BR51" s="331"/>
      <c r="BS51" s="318"/>
      <c r="BT51" s="318"/>
      <c r="BU51" s="318"/>
      <c r="BV51" s="318"/>
      <c r="BW51" s="318"/>
      <c r="BX51" s="318"/>
      <c r="BY51" s="318"/>
      <c r="BZ51" s="318"/>
      <c r="CA51" s="318"/>
    </row>
    <row r="52" spans="1:79" s="198" customFormat="1">
      <c r="A52" s="280"/>
      <c r="B52" s="267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321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321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321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323"/>
      <c r="BF52" s="280"/>
      <c r="BG52" s="280"/>
      <c r="BH52" s="280"/>
      <c r="BI52" s="280"/>
      <c r="BJ52" s="280"/>
      <c r="BK52" s="280"/>
      <c r="BL52" s="280"/>
      <c r="BM52" s="280"/>
      <c r="BN52" s="280"/>
      <c r="BO52" s="280"/>
      <c r="BP52" s="280"/>
      <c r="BQ52" s="280"/>
      <c r="BR52" s="323"/>
      <c r="BS52" s="280"/>
      <c r="BT52" s="280"/>
      <c r="BU52" s="280"/>
      <c r="BV52" s="280"/>
      <c r="BW52" s="280"/>
      <c r="BX52" s="280"/>
      <c r="BY52" s="280"/>
      <c r="BZ52" s="280"/>
      <c r="CA52" s="280"/>
    </row>
    <row r="53" spans="1:79" s="280" customFormat="1">
      <c r="A53" s="198"/>
      <c r="B53" s="267"/>
      <c r="C53" s="288"/>
      <c r="D53" s="289"/>
      <c r="E53" s="289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2"/>
      <c r="AM53" s="322"/>
      <c r="AN53" s="322"/>
      <c r="AO53" s="322"/>
      <c r="AP53" s="322"/>
      <c r="AQ53" s="322"/>
      <c r="AR53" s="322"/>
      <c r="AS53" s="322"/>
      <c r="AT53" s="322"/>
      <c r="AU53" s="322"/>
      <c r="AV53" s="322"/>
      <c r="AW53" s="322"/>
      <c r="AX53" s="322"/>
      <c r="AY53" s="322"/>
      <c r="AZ53" s="322"/>
      <c r="BA53" s="322"/>
      <c r="BB53" s="322"/>
      <c r="BC53" s="322"/>
      <c r="BD53" s="322"/>
      <c r="BE53" s="331"/>
      <c r="BF53" s="322"/>
      <c r="BG53" s="322"/>
      <c r="BH53" s="322"/>
      <c r="BI53" s="322"/>
      <c r="BJ53" s="322"/>
      <c r="BK53" s="322"/>
      <c r="BL53" s="322"/>
      <c r="BM53" s="322"/>
      <c r="BN53" s="322"/>
      <c r="BO53" s="322"/>
      <c r="BP53" s="322"/>
      <c r="BQ53" s="322"/>
      <c r="BR53" s="331"/>
      <c r="BS53" s="322"/>
      <c r="BT53" s="322"/>
      <c r="BU53" s="322"/>
      <c r="BV53" s="322"/>
      <c r="BW53" s="322"/>
      <c r="BX53" s="322"/>
      <c r="BY53" s="322"/>
      <c r="BZ53" s="322"/>
      <c r="CA53" s="322"/>
    </row>
    <row r="54" spans="1:79" s="198" customFormat="1">
      <c r="B54" s="267"/>
      <c r="C54" s="310" t="s">
        <v>189</v>
      </c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321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321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321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  <c r="BE54" s="323"/>
      <c r="BF54" s="280"/>
      <c r="BG54" s="280"/>
      <c r="BH54" s="280"/>
      <c r="BI54" s="280"/>
      <c r="BJ54" s="280"/>
      <c r="BK54" s="280"/>
      <c r="BL54" s="280"/>
      <c r="BM54" s="280"/>
      <c r="BN54" s="280"/>
      <c r="BO54" s="280"/>
      <c r="BP54" s="280"/>
      <c r="BQ54" s="280"/>
      <c r="BR54" s="323"/>
      <c r="BS54" s="280"/>
      <c r="BT54" s="280"/>
      <c r="BU54" s="280"/>
      <c r="BV54" s="280"/>
      <c r="BW54" s="280"/>
      <c r="BX54" s="280"/>
      <c r="BY54" s="280"/>
      <c r="BZ54" s="280"/>
      <c r="CA54" s="280"/>
    </row>
    <row r="55" spans="1:79" s="198" customFormat="1">
      <c r="B55" s="267"/>
      <c r="C55" s="67"/>
      <c r="D55" s="269"/>
      <c r="E55" s="26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9"/>
      <c r="AH55" s="319"/>
      <c r="AI55" s="319"/>
      <c r="AJ55" s="319"/>
      <c r="AK55" s="319"/>
      <c r="AL55" s="319"/>
      <c r="AM55" s="319"/>
      <c r="AN55" s="319"/>
      <c r="AO55" s="319"/>
      <c r="AP55" s="319"/>
      <c r="AQ55" s="319"/>
      <c r="AR55" s="319"/>
      <c r="AS55" s="319"/>
      <c r="AT55" s="319"/>
      <c r="AU55" s="319"/>
      <c r="AV55" s="319"/>
      <c r="AW55" s="319"/>
      <c r="AX55" s="319"/>
      <c r="AY55" s="319"/>
      <c r="AZ55" s="319"/>
      <c r="BA55" s="319"/>
      <c r="BB55" s="319"/>
      <c r="BC55" s="319"/>
      <c r="BD55" s="319"/>
      <c r="BE55" s="319"/>
      <c r="BF55" s="319"/>
      <c r="BG55" s="319"/>
      <c r="BH55" s="319"/>
      <c r="BI55" s="319"/>
      <c r="BJ55" s="319"/>
      <c r="BK55" s="319"/>
      <c r="BL55" s="319"/>
      <c r="BM55" s="319"/>
      <c r="BN55" s="319"/>
      <c r="BO55" s="319"/>
      <c r="BP55" s="319"/>
      <c r="BQ55" s="319"/>
      <c r="BR55" s="319"/>
      <c r="BS55" s="319"/>
      <c r="BT55" s="319"/>
      <c r="BU55" s="319"/>
      <c r="BV55" s="319"/>
      <c r="BW55" s="319"/>
      <c r="BX55" s="319"/>
      <c r="BY55" s="319"/>
      <c r="BZ55" s="319"/>
      <c r="CA55" s="319"/>
    </row>
    <row r="56" spans="1:79" s="198" customFormat="1">
      <c r="B56" s="267"/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80"/>
      <c r="R56" s="321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321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321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E56" s="332"/>
      <c r="BF56" s="280"/>
      <c r="BG56" s="280"/>
      <c r="BH56" s="280"/>
      <c r="BI56" s="280"/>
      <c r="BJ56" s="280"/>
      <c r="BK56" s="280"/>
      <c r="BL56" s="280"/>
      <c r="BM56" s="280"/>
      <c r="BN56" s="280"/>
      <c r="BO56" s="280"/>
      <c r="BP56" s="280"/>
      <c r="BQ56" s="280"/>
      <c r="BR56" s="332"/>
      <c r="BS56" s="280"/>
      <c r="BT56" s="280"/>
      <c r="BU56" s="280"/>
      <c r="BV56" s="280"/>
      <c r="BW56" s="280"/>
      <c r="BX56" s="280"/>
      <c r="BY56" s="280"/>
      <c r="BZ56" s="280"/>
      <c r="CA56" s="280"/>
    </row>
    <row r="57" spans="1:79" s="198" customFormat="1">
      <c r="B57" s="267"/>
      <c r="C57" s="261"/>
      <c r="D57" s="262"/>
      <c r="E57" s="281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332"/>
      <c r="BF57" s="262"/>
      <c r="BG57" s="262"/>
      <c r="BH57" s="262"/>
      <c r="BI57" s="262"/>
      <c r="BJ57" s="262"/>
      <c r="BK57" s="262"/>
      <c r="BL57" s="262"/>
      <c r="BM57" s="262"/>
      <c r="BN57" s="262"/>
      <c r="BO57" s="262"/>
      <c r="BP57" s="262"/>
      <c r="BQ57" s="262"/>
      <c r="BR57" s="332"/>
      <c r="BS57" s="262"/>
      <c r="BT57" s="262"/>
      <c r="BU57" s="262"/>
      <c r="BV57" s="262"/>
      <c r="BW57" s="262"/>
      <c r="BX57" s="262"/>
      <c r="BY57" s="262"/>
      <c r="BZ57" s="262"/>
      <c r="CA57" s="262"/>
    </row>
    <row r="58" spans="1:79" s="198" customFormat="1">
      <c r="B58" s="267"/>
      <c r="C58" s="67"/>
      <c r="D58" s="269"/>
      <c r="E58" s="269"/>
      <c r="F58" s="319"/>
      <c r="G58" s="319"/>
      <c r="H58" s="319"/>
      <c r="I58" s="319"/>
      <c r="J58" s="319"/>
      <c r="K58" s="319"/>
      <c r="L58" s="319"/>
      <c r="M58" s="319"/>
      <c r="N58" s="319"/>
      <c r="O58" s="319"/>
      <c r="P58" s="319"/>
      <c r="Q58" s="319"/>
      <c r="R58" s="333"/>
      <c r="S58" s="333"/>
      <c r="T58" s="333"/>
      <c r="U58" s="333"/>
      <c r="V58" s="333"/>
      <c r="W58" s="333"/>
      <c r="X58" s="333"/>
      <c r="Y58" s="333"/>
      <c r="Z58" s="333"/>
      <c r="AA58" s="333"/>
      <c r="AB58" s="333"/>
      <c r="AC58" s="333"/>
      <c r="AD58" s="333"/>
      <c r="AE58" s="333"/>
      <c r="AF58" s="333"/>
      <c r="AG58" s="333"/>
      <c r="AH58" s="333"/>
      <c r="AI58" s="333"/>
      <c r="AJ58" s="333"/>
      <c r="AK58" s="333"/>
      <c r="AL58" s="333"/>
      <c r="AM58" s="333"/>
      <c r="AN58" s="333"/>
      <c r="AO58" s="333"/>
      <c r="AP58" s="333"/>
      <c r="AQ58" s="333"/>
      <c r="AR58" s="333"/>
      <c r="AS58" s="334"/>
      <c r="AT58" s="334"/>
      <c r="AU58" s="334"/>
      <c r="AV58" s="334"/>
      <c r="AW58" s="334"/>
      <c r="AX58" s="334"/>
      <c r="AY58" s="334"/>
      <c r="AZ58" s="334"/>
      <c r="BA58" s="334"/>
      <c r="BB58" s="334"/>
      <c r="BC58" s="334"/>
      <c r="BD58" s="334"/>
      <c r="BE58" s="334"/>
      <c r="BF58" s="334"/>
      <c r="BG58" s="334"/>
      <c r="BH58" s="334"/>
      <c r="BI58" s="334"/>
      <c r="BJ58" s="334"/>
      <c r="BK58" s="334"/>
      <c r="BL58" s="334"/>
      <c r="BM58" s="334"/>
      <c r="BN58" s="334"/>
      <c r="BO58" s="334"/>
      <c r="BP58" s="334"/>
      <c r="BQ58" s="334"/>
      <c r="BR58" s="334"/>
      <c r="BS58" s="334"/>
      <c r="BT58" s="334"/>
      <c r="BU58" s="334"/>
      <c r="BV58" s="334"/>
      <c r="BW58" s="334"/>
      <c r="BX58" s="334"/>
      <c r="BY58" s="334"/>
      <c r="BZ58" s="334"/>
      <c r="CA58" s="334"/>
    </row>
    <row r="59" spans="1:79" s="198" customFormat="1">
      <c r="B59" s="260"/>
      <c r="C59" s="67"/>
      <c r="D59" s="269"/>
      <c r="E59" s="26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33"/>
      <c r="S59" s="333"/>
      <c r="T59" s="333"/>
      <c r="U59" s="333"/>
      <c r="V59" s="333"/>
      <c r="W59" s="333"/>
      <c r="X59" s="333"/>
      <c r="Y59" s="333"/>
      <c r="Z59" s="333"/>
      <c r="AA59" s="333"/>
      <c r="AB59" s="333"/>
      <c r="AC59" s="333"/>
      <c r="AD59" s="333"/>
      <c r="AE59" s="333"/>
      <c r="AF59" s="333"/>
      <c r="AG59" s="333"/>
      <c r="AH59" s="333"/>
      <c r="AI59" s="333"/>
      <c r="AJ59" s="333"/>
      <c r="AK59" s="333"/>
      <c r="AL59" s="333"/>
      <c r="AM59" s="333"/>
      <c r="AN59" s="333"/>
      <c r="AO59" s="333"/>
      <c r="AP59" s="333"/>
      <c r="AQ59" s="333"/>
      <c r="AR59" s="333"/>
      <c r="AS59" s="334"/>
      <c r="AT59" s="334"/>
      <c r="AU59" s="334"/>
      <c r="AV59" s="334"/>
      <c r="AW59" s="334"/>
      <c r="AX59" s="334"/>
      <c r="AY59" s="334"/>
      <c r="AZ59" s="334"/>
      <c r="BA59" s="334"/>
      <c r="BB59" s="334"/>
      <c r="BC59" s="334"/>
      <c r="BD59" s="334"/>
      <c r="BE59" s="334"/>
      <c r="BF59" s="334"/>
      <c r="BG59" s="334"/>
      <c r="BH59" s="334"/>
      <c r="BI59" s="334"/>
      <c r="BJ59" s="334"/>
      <c r="BK59" s="334"/>
      <c r="BL59" s="334"/>
      <c r="BM59" s="334"/>
      <c r="BN59" s="334"/>
      <c r="BO59" s="334"/>
      <c r="BP59" s="334"/>
      <c r="BQ59" s="334"/>
      <c r="BR59" s="334"/>
      <c r="BS59" s="334"/>
      <c r="BT59" s="334"/>
      <c r="BU59" s="334"/>
      <c r="BV59" s="334"/>
      <c r="BW59" s="334"/>
      <c r="BX59" s="334"/>
      <c r="BY59" s="334"/>
      <c r="BZ59" s="334"/>
      <c r="CA59" s="334"/>
    </row>
    <row r="60" spans="1:79" s="198" customFormat="1">
      <c r="B60" s="282"/>
      <c r="R60" s="315"/>
      <c r="AE60" s="315"/>
      <c r="AR60" s="315"/>
      <c r="BE60" s="315"/>
      <c r="BR60" s="315"/>
    </row>
    <row r="61" spans="1:79" s="198" customFormat="1">
      <c r="B61" s="282"/>
      <c r="R61" s="315"/>
      <c r="AE61" s="315"/>
      <c r="AR61" s="315"/>
      <c r="BE61" s="315"/>
      <c r="BR61" s="315"/>
    </row>
    <row r="62" spans="1:79" s="198" customFormat="1">
      <c r="R62" s="315"/>
      <c r="AE62" s="315"/>
      <c r="AR62" s="315"/>
      <c r="BE62" s="315"/>
      <c r="BR62" s="315"/>
    </row>
    <row r="63" spans="1:79" s="198" customFormat="1">
      <c r="R63" s="315"/>
      <c r="AE63" s="315"/>
      <c r="AR63" s="315"/>
      <c r="BE63" s="315"/>
      <c r="BR63" s="315"/>
    </row>
    <row r="64" spans="1:79" s="198" customFormat="1">
      <c r="H64" s="335"/>
      <c r="J64" s="336"/>
      <c r="R64" s="315"/>
      <c r="AE64" s="315"/>
      <c r="AR64" s="315"/>
      <c r="BE64" s="315"/>
      <c r="BR64" s="315"/>
    </row>
    <row r="65" spans="2:70" s="198" customFormat="1">
      <c r="R65" s="315"/>
      <c r="AE65" s="315"/>
      <c r="AR65" s="315"/>
      <c r="BE65" s="315"/>
      <c r="BR65" s="315"/>
    </row>
    <row r="66" spans="2:70" s="198" customFormat="1">
      <c r="D66" s="281"/>
      <c r="E66" s="281"/>
      <c r="I66" s="281"/>
      <c r="R66" s="315"/>
      <c r="AE66" s="315"/>
      <c r="AR66" s="315"/>
      <c r="BE66" s="315"/>
      <c r="BR66" s="315"/>
    </row>
    <row r="67" spans="2:70" s="198" customFormat="1">
      <c r="R67" s="315"/>
      <c r="AE67" s="315"/>
      <c r="AR67" s="315"/>
      <c r="BE67" s="315"/>
      <c r="BR67" s="315"/>
    </row>
    <row r="68" spans="2:70" s="198" customFormat="1">
      <c r="R68" s="315"/>
      <c r="AE68" s="315"/>
      <c r="AR68" s="315"/>
      <c r="BE68" s="315"/>
      <c r="BR68" s="315"/>
    </row>
    <row r="69" spans="2:70" s="198" customFormat="1">
      <c r="R69" s="315"/>
      <c r="AE69" s="315"/>
      <c r="AR69" s="315"/>
      <c r="BE69" s="315"/>
      <c r="BR69" s="315"/>
    </row>
    <row r="70" spans="2:70" s="198" customFormat="1">
      <c r="B70" s="260"/>
      <c r="R70" s="315"/>
      <c r="AE70" s="315"/>
      <c r="AR70" s="315"/>
      <c r="BE70" s="315"/>
      <c r="BR70" s="315"/>
    </row>
    <row r="71" spans="2:70" s="198" customFormat="1">
      <c r="R71" s="315"/>
      <c r="AE71" s="315"/>
      <c r="AR71" s="315"/>
      <c r="BE71" s="315"/>
      <c r="BR71" s="315"/>
    </row>
    <row r="72" spans="2:70" s="198" customFormat="1">
      <c r="R72" s="315"/>
      <c r="AE72" s="315"/>
      <c r="AR72" s="315"/>
      <c r="BE72" s="315"/>
      <c r="BR72" s="315"/>
    </row>
    <row r="73" spans="2:70" s="198" customFormat="1">
      <c r="R73" s="315"/>
      <c r="AE73" s="315"/>
      <c r="AR73" s="315"/>
      <c r="BE73" s="315"/>
      <c r="BR73" s="315"/>
    </row>
    <row r="74" spans="2:70" s="198" customFormat="1">
      <c r="R74" s="315"/>
      <c r="AE74" s="315"/>
      <c r="AR74" s="315"/>
      <c r="BE74" s="315"/>
      <c r="BR74" s="315"/>
    </row>
    <row r="75" spans="2:70" s="198" customFormat="1">
      <c r="R75" s="315"/>
      <c r="AE75" s="315"/>
      <c r="AR75" s="315"/>
      <c r="BE75" s="315"/>
      <c r="BR75" s="315"/>
    </row>
    <row r="76" spans="2:70" s="198" customFormat="1">
      <c r="R76" s="315"/>
      <c r="AE76" s="315"/>
      <c r="AR76" s="315"/>
      <c r="BE76" s="315"/>
      <c r="BR76" s="315"/>
    </row>
    <row r="77" spans="2:70" s="198" customFormat="1">
      <c r="R77" s="315"/>
      <c r="AE77" s="315"/>
      <c r="AR77" s="315"/>
      <c r="BE77" s="315"/>
      <c r="BR77" s="315"/>
    </row>
    <row r="78" spans="2:70" s="198" customFormat="1">
      <c r="R78" s="315"/>
      <c r="AE78" s="315"/>
      <c r="AR78" s="315"/>
      <c r="BE78" s="315"/>
      <c r="BR78" s="315"/>
    </row>
    <row r="79" spans="2:70" s="198" customFormat="1">
      <c r="R79" s="315"/>
      <c r="AE79" s="315"/>
      <c r="AR79" s="315"/>
      <c r="BE79" s="315"/>
      <c r="BR79" s="315"/>
    </row>
    <row r="80" spans="2:70" s="198" customFormat="1">
      <c r="R80" s="315"/>
      <c r="AE80" s="315"/>
      <c r="AR80" s="315"/>
      <c r="BE80" s="315"/>
      <c r="BR80" s="315"/>
    </row>
    <row r="81" spans="2:70" s="198" customFormat="1">
      <c r="R81" s="315"/>
      <c r="AE81" s="315"/>
      <c r="AR81" s="315"/>
      <c r="BE81" s="315"/>
      <c r="BR81" s="315"/>
    </row>
    <row r="82" spans="2:70" s="198" customFormat="1">
      <c r="B82" s="260"/>
      <c r="R82" s="315"/>
      <c r="AE82" s="315"/>
      <c r="AR82" s="315"/>
      <c r="BE82" s="315"/>
      <c r="BR82" s="315"/>
    </row>
    <row r="83" spans="2:70" s="198" customFormat="1">
      <c r="R83" s="315"/>
      <c r="AE83" s="315"/>
      <c r="AR83" s="315"/>
      <c r="BE83" s="315"/>
      <c r="BR83" s="315"/>
    </row>
    <row r="84" spans="2:70" s="198" customFormat="1">
      <c r="R84" s="315"/>
      <c r="AE84" s="315"/>
      <c r="AR84" s="315"/>
      <c r="BE84" s="315"/>
      <c r="BR84" s="315"/>
    </row>
    <row r="85" spans="2:70" s="198" customFormat="1">
      <c r="R85" s="315"/>
      <c r="AE85" s="315"/>
      <c r="AR85" s="315"/>
      <c r="BE85" s="315"/>
      <c r="BR85" s="315"/>
    </row>
    <row r="86" spans="2:70" s="198" customFormat="1">
      <c r="R86" s="315"/>
      <c r="AE86" s="315"/>
      <c r="AR86" s="315"/>
      <c r="BE86" s="315"/>
      <c r="BR86" s="315"/>
    </row>
    <row r="87" spans="2:70" s="198" customFormat="1">
      <c r="R87" s="315"/>
      <c r="AE87" s="315"/>
      <c r="AR87" s="315"/>
      <c r="BE87" s="315"/>
      <c r="BR87" s="315"/>
    </row>
    <row r="88" spans="2:70" s="198" customFormat="1">
      <c r="R88" s="315"/>
      <c r="AE88" s="315"/>
      <c r="AR88" s="315"/>
      <c r="BE88" s="315"/>
      <c r="BR88" s="315"/>
    </row>
    <row r="89" spans="2:70" s="198" customFormat="1">
      <c r="R89" s="315"/>
      <c r="AE89" s="315"/>
      <c r="AR89" s="315"/>
      <c r="BE89" s="315"/>
      <c r="BR89" s="315"/>
    </row>
    <row r="90" spans="2:70" s="198" customFormat="1">
      <c r="R90" s="315"/>
      <c r="AE90" s="315"/>
      <c r="AR90" s="315"/>
      <c r="BE90" s="315"/>
      <c r="BR90" s="315"/>
    </row>
    <row r="91" spans="2:70" s="198" customFormat="1">
      <c r="R91" s="315"/>
      <c r="AE91" s="315"/>
      <c r="AR91" s="315"/>
      <c r="BE91" s="315"/>
      <c r="BR91" s="315"/>
    </row>
    <row r="92" spans="2:70" s="198" customFormat="1">
      <c r="R92" s="315"/>
      <c r="AE92" s="315"/>
      <c r="AR92" s="315"/>
      <c r="BE92" s="315"/>
      <c r="BR92" s="315"/>
    </row>
    <row r="93" spans="2:70" s="198" customFormat="1">
      <c r="R93" s="315"/>
      <c r="AE93" s="315"/>
      <c r="AR93" s="315"/>
      <c r="BE93" s="315"/>
      <c r="BR93" s="315"/>
    </row>
    <row r="94" spans="2:70" s="198" customFormat="1">
      <c r="B94" s="260"/>
      <c r="R94" s="315"/>
      <c r="AE94" s="315"/>
      <c r="AR94" s="315"/>
      <c r="BE94" s="315"/>
      <c r="BR94" s="315"/>
    </row>
    <row r="95" spans="2:70" s="198" customFormat="1">
      <c r="R95" s="315"/>
      <c r="AE95" s="315"/>
      <c r="AR95" s="315"/>
      <c r="BE95" s="315"/>
      <c r="BR95" s="315"/>
    </row>
    <row r="96" spans="2:70" s="198" customFormat="1">
      <c r="R96" s="315"/>
      <c r="AE96" s="315"/>
      <c r="AR96" s="315"/>
      <c r="BE96" s="315"/>
      <c r="BR96" s="315"/>
    </row>
    <row r="97" spans="2:70" s="198" customFormat="1">
      <c r="R97" s="315"/>
      <c r="AE97" s="315"/>
      <c r="AR97" s="315"/>
      <c r="BE97" s="315"/>
      <c r="BR97" s="315"/>
    </row>
    <row r="98" spans="2:70" s="198" customFormat="1">
      <c r="R98" s="315"/>
      <c r="AE98" s="315"/>
      <c r="AR98" s="315"/>
      <c r="BE98" s="315"/>
      <c r="BR98" s="315"/>
    </row>
    <row r="99" spans="2:70" s="198" customFormat="1">
      <c r="R99" s="315"/>
      <c r="AE99" s="315"/>
      <c r="AR99" s="315"/>
      <c r="BE99" s="315"/>
      <c r="BR99" s="315"/>
    </row>
    <row r="100" spans="2:70" s="198" customFormat="1">
      <c r="R100" s="315"/>
      <c r="AE100" s="315"/>
      <c r="AR100" s="315"/>
      <c r="BE100" s="315"/>
      <c r="BR100" s="315"/>
    </row>
    <row r="101" spans="2:70" s="198" customFormat="1">
      <c r="R101" s="315"/>
      <c r="AE101" s="315"/>
      <c r="AR101" s="315"/>
      <c r="BE101" s="315"/>
      <c r="BR101" s="315"/>
    </row>
    <row r="102" spans="2:70" s="198" customFormat="1">
      <c r="R102" s="315"/>
      <c r="AE102" s="315"/>
      <c r="AR102" s="315"/>
      <c r="BE102" s="315"/>
      <c r="BR102" s="315"/>
    </row>
    <row r="103" spans="2:70" s="198" customFormat="1">
      <c r="R103" s="315"/>
      <c r="AE103" s="315"/>
      <c r="AR103" s="315"/>
      <c r="BE103" s="315"/>
      <c r="BR103" s="315"/>
    </row>
    <row r="104" spans="2:70" s="198" customFormat="1">
      <c r="R104" s="315"/>
      <c r="AE104" s="315"/>
      <c r="AR104" s="315"/>
      <c r="BE104" s="315"/>
      <c r="BR104" s="315"/>
    </row>
    <row r="105" spans="2:70" s="198" customFormat="1">
      <c r="R105" s="315"/>
      <c r="AE105" s="315"/>
      <c r="AR105" s="315"/>
      <c r="BE105" s="315"/>
      <c r="BR105" s="315"/>
    </row>
    <row r="106" spans="2:70" s="198" customFormat="1">
      <c r="B106" s="260"/>
      <c r="R106" s="315"/>
      <c r="AE106" s="315"/>
      <c r="AR106" s="315"/>
      <c r="BE106" s="315"/>
      <c r="BR106" s="315"/>
    </row>
    <row r="107" spans="2:70" s="198" customFormat="1">
      <c r="R107" s="315"/>
      <c r="AE107" s="315"/>
      <c r="AR107" s="315"/>
      <c r="BE107" s="315"/>
      <c r="BR107" s="315"/>
    </row>
    <row r="108" spans="2:70" s="198" customFormat="1">
      <c r="R108" s="315"/>
      <c r="AE108" s="315"/>
      <c r="AR108" s="315"/>
      <c r="BE108" s="315"/>
      <c r="BR108" s="315"/>
    </row>
    <row r="109" spans="2:70" s="198" customFormat="1">
      <c r="R109" s="315"/>
      <c r="AE109" s="315"/>
      <c r="AR109" s="315"/>
      <c r="BE109" s="315"/>
      <c r="BR109" s="315"/>
    </row>
    <row r="110" spans="2:70" s="198" customFormat="1">
      <c r="R110" s="315"/>
      <c r="AE110" s="315"/>
      <c r="AR110" s="315"/>
      <c r="BE110" s="315"/>
      <c r="BR110" s="315"/>
    </row>
    <row r="111" spans="2:70" s="198" customFormat="1">
      <c r="R111" s="315"/>
      <c r="AE111" s="315"/>
      <c r="AR111" s="315"/>
      <c r="BE111" s="315"/>
      <c r="BR111" s="315"/>
    </row>
    <row r="112" spans="2:70" s="198" customFormat="1">
      <c r="R112" s="315"/>
      <c r="AE112" s="315"/>
      <c r="AR112" s="315"/>
      <c r="BE112" s="315"/>
      <c r="BR112" s="315"/>
    </row>
    <row r="113" spans="2:70" s="198" customFormat="1">
      <c r="R113" s="315"/>
      <c r="AE113" s="315"/>
      <c r="AR113" s="315"/>
      <c r="BE113" s="315"/>
      <c r="BR113" s="315"/>
    </row>
    <row r="114" spans="2:70" s="198" customFormat="1">
      <c r="R114" s="315"/>
      <c r="AE114" s="315"/>
      <c r="AR114" s="315"/>
      <c r="BE114" s="315"/>
      <c r="BR114" s="315"/>
    </row>
    <row r="115" spans="2:70" s="198" customFormat="1">
      <c r="R115" s="315"/>
      <c r="AE115" s="315"/>
      <c r="AR115" s="315"/>
      <c r="BE115" s="315"/>
      <c r="BR115" s="315"/>
    </row>
    <row r="116" spans="2:70" s="198" customFormat="1">
      <c r="R116" s="315"/>
      <c r="AE116" s="315"/>
      <c r="AR116" s="315"/>
      <c r="BE116" s="315"/>
      <c r="BR116" s="315"/>
    </row>
    <row r="117" spans="2:70" s="198" customFormat="1">
      <c r="R117" s="315"/>
      <c r="AE117" s="315"/>
      <c r="AR117" s="315"/>
      <c r="BE117" s="315"/>
      <c r="BR117" s="315"/>
    </row>
    <row r="118" spans="2:70" s="198" customFormat="1">
      <c r="B118" s="260"/>
      <c r="R118" s="315"/>
      <c r="AE118" s="315"/>
      <c r="AR118" s="315"/>
      <c r="BE118" s="315"/>
      <c r="BR118" s="315"/>
    </row>
    <row r="119" spans="2:70" s="198" customFormat="1">
      <c r="R119" s="315"/>
      <c r="AE119" s="315"/>
      <c r="AR119" s="315"/>
      <c r="BE119" s="315"/>
      <c r="BR119" s="315"/>
    </row>
    <row r="120" spans="2:70" s="198" customFormat="1">
      <c r="R120" s="315"/>
      <c r="AE120" s="315"/>
      <c r="AR120" s="315"/>
      <c r="BE120" s="315"/>
      <c r="BR120" s="315"/>
    </row>
    <row r="121" spans="2:70" s="198" customFormat="1">
      <c r="R121" s="315"/>
      <c r="AE121" s="315"/>
      <c r="AR121" s="315"/>
      <c r="BE121" s="315"/>
      <c r="BR121" s="315"/>
    </row>
    <row r="122" spans="2:70" s="198" customFormat="1">
      <c r="R122" s="315"/>
      <c r="AE122" s="315"/>
      <c r="AR122" s="315"/>
      <c r="BE122" s="315"/>
      <c r="BR122" s="315"/>
    </row>
    <row r="123" spans="2:70" s="198" customFormat="1">
      <c r="R123" s="315"/>
      <c r="AE123" s="315"/>
      <c r="AR123" s="315"/>
      <c r="BE123" s="315"/>
      <c r="BR123" s="315"/>
    </row>
    <row r="124" spans="2:70" s="198" customFormat="1">
      <c r="R124" s="315"/>
      <c r="AE124" s="315"/>
      <c r="AR124" s="315"/>
      <c r="BE124" s="315"/>
      <c r="BR124" s="315"/>
    </row>
    <row r="125" spans="2:70" s="198" customFormat="1">
      <c r="R125" s="315"/>
      <c r="AE125" s="315"/>
      <c r="AR125" s="315"/>
      <c r="BE125" s="315"/>
      <c r="BR125" s="315"/>
    </row>
    <row r="126" spans="2:70" s="198" customFormat="1">
      <c r="R126" s="315"/>
      <c r="AE126" s="315"/>
      <c r="AR126" s="315"/>
      <c r="BE126" s="315"/>
      <c r="BR126" s="315"/>
    </row>
    <row r="127" spans="2:70" s="198" customFormat="1">
      <c r="R127" s="315"/>
      <c r="AE127" s="315"/>
      <c r="AR127" s="315"/>
      <c r="BE127" s="315"/>
      <c r="BR127" s="315"/>
    </row>
    <row r="128" spans="2:70" s="198" customFormat="1">
      <c r="R128" s="315"/>
      <c r="AE128" s="315"/>
      <c r="AR128" s="315"/>
      <c r="BE128" s="315"/>
      <c r="BR128" s="315"/>
    </row>
    <row r="129" spans="2:70" s="198" customFormat="1">
      <c r="R129" s="315"/>
      <c r="AE129" s="315"/>
      <c r="AR129" s="315"/>
      <c r="BE129" s="315"/>
      <c r="BR129" s="315"/>
    </row>
    <row r="130" spans="2:70" s="198" customFormat="1">
      <c r="B130" s="260"/>
      <c r="R130" s="315"/>
      <c r="AE130" s="315"/>
      <c r="AR130" s="315"/>
      <c r="BE130" s="315"/>
      <c r="BR130" s="315"/>
    </row>
    <row r="131" spans="2:70" s="198" customFormat="1">
      <c r="R131" s="315"/>
      <c r="AE131" s="315"/>
      <c r="AR131" s="315"/>
      <c r="BE131" s="315"/>
      <c r="BR131" s="315"/>
    </row>
    <row r="132" spans="2:70" s="198" customFormat="1">
      <c r="R132" s="315"/>
      <c r="AE132" s="315"/>
      <c r="AR132" s="315"/>
      <c r="BE132" s="315"/>
      <c r="BR132" s="315"/>
    </row>
    <row r="133" spans="2:70" s="198" customFormat="1">
      <c r="R133" s="315"/>
      <c r="AE133" s="315"/>
      <c r="AR133" s="315"/>
      <c r="BE133" s="315"/>
      <c r="BR133" s="315"/>
    </row>
    <row r="134" spans="2:70" s="198" customFormat="1">
      <c r="R134" s="315"/>
      <c r="AE134" s="315"/>
      <c r="AR134" s="315"/>
      <c r="BE134" s="315"/>
      <c r="BR134" s="315"/>
    </row>
    <row r="135" spans="2:70" s="198" customFormat="1">
      <c r="R135" s="315"/>
      <c r="AE135" s="315"/>
      <c r="AR135" s="315"/>
      <c r="BE135" s="315"/>
      <c r="BR135" s="315"/>
    </row>
    <row r="136" spans="2:70" s="198" customFormat="1">
      <c r="R136" s="315"/>
      <c r="AE136" s="315"/>
      <c r="AR136" s="315"/>
      <c r="BE136" s="315"/>
      <c r="BR136" s="315"/>
    </row>
    <row r="137" spans="2:70" s="198" customFormat="1">
      <c r="R137" s="315"/>
      <c r="AE137" s="315"/>
      <c r="AR137" s="315"/>
      <c r="BE137" s="315"/>
      <c r="BR137" s="315"/>
    </row>
    <row r="138" spans="2:70">
      <c r="B138" s="198"/>
    </row>
    <row r="139" spans="2:70">
      <c r="B139" s="198"/>
    </row>
    <row r="152" spans="2:79">
      <c r="C152" s="337"/>
      <c r="D152" s="338"/>
      <c r="E152" s="339"/>
      <c r="F152" s="340"/>
      <c r="G152" s="340"/>
      <c r="H152" s="340"/>
      <c r="I152" s="340"/>
      <c r="J152" s="340"/>
      <c r="K152" s="340"/>
      <c r="L152" s="340"/>
      <c r="M152" s="340"/>
      <c r="N152" s="340"/>
      <c r="O152" s="340"/>
      <c r="P152" s="340"/>
      <c r="Q152" s="341"/>
      <c r="R152" s="340"/>
      <c r="S152" s="340"/>
      <c r="T152" s="340"/>
      <c r="U152" s="340"/>
      <c r="V152" s="340"/>
      <c r="W152" s="340"/>
      <c r="X152" s="340"/>
      <c r="Y152" s="340"/>
      <c r="Z152" s="340"/>
      <c r="AA152" s="340"/>
      <c r="AB152" s="340"/>
      <c r="AC152" s="340"/>
      <c r="AD152" s="341"/>
      <c r="AE152" s="340"/>
      <c r="AF152" s="340"/>
      <c r="AG152" s="340"/>
      <c r="AH152" s="340"/>
      <c r="AI152" s="340"/>
      <c r="AJ152" s="340"/>
      <c r="AK152" s="340"/>
      <c r="AL152" s="340"/>
      <c r="AM152" s="340"/>
      <c r="AN152" s="340"/>
      <c r="AO152" s="340"/>
      <c r="AP152" s="340"/>
      <c r="AQ152" s="341"/>
      <c r="AR152" s="340"/>
      <c r="AS152" s="340"/>
      <c r="AT152" s="340"/>
      <c r="AU152" s="340"/>
      <c r="AV152" s="340"/>
      <c r="AW152" s="340"/>
      <c r="AX152" s="342"/>
      <c r="AY152" s="342"/>
      <c r="AZ152" s="342"/>
      <c r="BA152" s="342"/>
      <c r="BB152" s="340"/>
      <c r="BC152" s="340"/>
      <c r="BD152" s="341"/>
      <c r="BE152" s="340"/>
      <c r="BF152" s="340"/>
      <c r="BG152" s="340"/>
      <c r="BH152" s="340"/>
      <c r="BI152" s="340"/>
      <c r="BJ152" s="340"/>
      <c r="BK152" s="342"/>
      <c r="BL152" s="342"/>
      <c r="BM152" s="342"/>
      <c r="BN152" s="342"/>
      <c r="BO152" s="340"/>
      <c r="BP152" s="340"/>
      <c r="BQ152" s="341"/>
      <c r="BR152" s="340"/>
      <c r="BS152" s="340"/>
      <c r="BT152" s="340"/>
      <c r="BU152" s="340"/>
      <c r="BV152" s="340"/>
      <c r="BW152" s="340"/>
      <c r="BX152" s="342"/>
      <c r="BY152" s="342"/>
      <c r="BZ152" s="342"/>
      <c r="CA152" s="342"/>
    </row>
    <row r="153" spans="2:79">
      <c r="C153" s="337"/>
      <c r="D153" s="338"/>
      <c r="E153" s="339"/>
      <c r="F153" s="340"/>
      <c r="G153" s="340"/>
      <c r="H153" s="340"/>
      <c r="I153" s="340"/>
      <c r="J153" s="340"/>
      <c r="K153" s="340"/>
      <c r="L153" s="340"/>
      <c r="M153" s="340"/>
      <c r="N153" s="340"/>
      <c r="O153" s="340"/>
      <c r="P153" s="340"/>
      <c r="Q153" s="341"/>
      <c r="R153" s="340"/>
      <c r="S153" s="340"/>
      <c r="T153" s="340"/>
      <c r="U153" s="340"/>
      <c r="V153" s="340"/>
      <c r="W153" s="340"/>
      <c r="X153" s="340"/>
      <c r="Y153" s="340"/>
      <c r="Z153" s="340"/>
      <c r="AA153" s="340"/>
      <c r="AB153" s="340"/>
      <c r="AC153" s="340"/>
      <c r="AD153" s="341"/>
      <c r="AE153" s="340"/>
      <c r="AF153" s="340"/>
      <c r="AG153" s="340"/>
      <c r="AH153" s="340"/>
      <c r="AI153" s="340"/>
      <c r="AJ153" s="340"/>
      <c r="AK153" s="340"/>
      <c r="AL153" s="340"/>
      <c r="AM153" s="340"/>
      <c r="AN153" s="340"/>
      <c r="AO153" s="340"/>
      <c r="AP153" s="340"/>
      <c r="AQ153" s="341"/>
      <c r="AR153" s="340"/>
      <c r="AS153" s="340"/>
      <c r="AT153" s="340"/>
      <c r="AU153" s="340"/>
      <c r="AV153" s="340"/>
      <c r="AW153" s="340"/>
      <c r="AX153" s="340"/>
      <c r="AY153" s="340"/>
      <c r="AZ153" s="340"/>
      <c r="BA153" s="340"/>
      <c r="BB153" s="340"/>
      <c r="BC153" s="340"/>
      <c r="BD153" s="341"/>
      <c r="BE153" s="340"/>
      <c r="BF153" s="340"/>
      <c r="BG153" s="340"/>
      <c r="BH153" s="340"/>
      <c r="BI153" s="340"/>
      <c r="BJ153" s="340"/>
      <c r="BK153" s="340"/>
      <c r="BL153" s="340"/>
      <c r="BM153" s="340"/>
      <c r="BN153" s="340"/>
      <c r="BO153" s="340"/>
      <c r="BP153" s="340"/>
      <c r="BQ153" s="341"/>
      <c r="BR153" s="340"/>
      <c r="BS153" s="340"/>
      <c r="BT153" s="340"/>
      <c r="BU153" s="340"/>
      <c r="BV153" s="340"/>
      <c r="BW153" s="340"/>
      <c r="BX153" s="340"/>
      <c r="BY153" s="340"/>
      <c r="BZ153" s="340"/>
      <c r="CA153" s="340"/>
    </row>
    <row r="154" spans="2:79">
      <c r="B154" s="343"/>
      <c r="C154" s="337"/>
      <c r="D154" s="338"/>
      <c r="E154" s="339"/>
      <c r="F154" s="340"/>
      <c r="G154" s="340"/>
      <c r="H154" s="340"/>
      <c r="I154" s="340"/>
      <c r="J154" s="340"/>
      <c r="K154" s="340"/>
      <c r="L154" s="340"/>
      <c r="M154" s="340"/>
      <c r="N154" s="340"/>
      <c r="O154" s="340"/>
      <c r="P154" s="340"/>
      <c r="Q154" s="341"/>
      <c r="R154" s="340"/>
      <c r="S154" s="340"/>
      <c r="T154" s="340"/>
      <c r="U154" s="340"/>
      <c r="V154" s="340"/>
      <c r="W154" s="340"/>
      <c r="X154" s="340"/>
      <c r="Y154" s="340"/>
      <c r="Z154" s="340"/>
      <c r="AA154" s="340"/>
      <c r="AB154" s="340"/>
      <c r="AC154" s="340"/>
      <c r="AD154" s="341"/>
      <c r="AE154" s="340"/>
      <c r="AF154" s="340"/>
      <c r="AG154" s="340"/>
      <c r="AH154" s="340"/>
      <c r="AI154" s="340"/>
      <c r="AJ154" s="340"/>
      <c r="AK154" s="340"/>
      <c r="AL154" s="340"/>
      <c r="AM154" s="340"/>
      <c r="AN154" s="340"/>
      <c r="AO154" s="340"/>
      <c r="AP154" s="340"/>
      <c r="AQ154" s="341"/>
      <c r="AR154" s="340"/>
      <c r="AS154" s="340"/>
      <c r="AT154" s="340"/>
      <c r="AU154" s="340"/>
      <c r="AV154" s="340"/>
      <c r="AW154" s="340"/>
      <c r="AX154" s="340"/>
      <c r="AY154" s="340"/>
      <c r="AZ154" s="340"/>
      <c r="BA154" s="340"/>
      <c r="BB154" s="340"/>
      <c r="BC154" s="340"/>
      <c r="BD154" s="341"/>
      <c r="BE154" s="340"/>
      <c r="BF154" s="340"/>
      <c r="BG154" s="340"/>
      <c r="BH154" s="340"/>
      <c r="BI154" s="340"/>
      <c r="BJ154" s="340"/>
      <c r="BK154" s="340"/>
      <c r="BL154" s="340"/>
      <c r="BM154" s="340"/>
      <c r="BN154" s="340"/>
      <c r="BO154" s="340"/>
      <c r="BP154" s="340"/>
      <c r="BQ154" s="341"/>
      <c r="BR154" s="340"/>
      <c r="BS154" s="340"/>
      <c r="BT154" s="340"/>
      <c r="BU154" s="340"/>
      <c r="BV154" s="340"/>
      <c r="BW154" s="340"/>
      <c r="BX154" s="340"/>
      <c r="BY154" s="340"/>
      <c r="BZ154" s="340"/>
      <c r="CA154" s="340"/>
    </row>
    <row r="155" spans="2:79">
      <c r="B155" s="343"/>
      <c r="C155" s="337"/>
      <c r="D155" s="338"/>
      <c r="E155" s="339"/>
      <c r="F155" s="340"/>
      <c r="G155" s="340"/>
      <c r="H155" s="340"/>
      <c r="I155" s="340"/>
      <c r="J155" s="340"/>
      <c r="K155" s="340"/>
      <c r="L155" s="340"/>
      <c r="M155" s="340"/>
      <c r="N155" s="340"/>
      <c r="O155" s="340"/>
      <c r="P155" s="340"/>
      <c r="Q155" s="341"/>
      <c r="R155" s="340"/>
      <c r="S155" s="340"/>
      <c r="T155" s="340"/>
      <c r="U155" s="340"/>
      <c r="V155" s="340"/>
      <c r="W155" s="340"/>
      <c r="X155" s="340"/>
      <c r="Y155" s="340"/>
      <c r="Z155" s="340"/>
      <c r="AA155" s="340"/>
      <c r="AB155" s="340"/>
      <c r="AC155" s="340"/>
      <c r="AD155" s="341"/>
      <c r="AE155" s="340"/>
      <c r="AF155" s="340"/>
      <c r="AG155" s="340"/>
      <c r="AH155" s="340"/>
      <c r="AI155" s="340"/>
      <c r="AJ155" s="340"/>
      <c r="AK155" s="340"/>
      <c r="AL155" s="340"/>
      <c r="AM155" s="340"/>
      <c r="AN155" s="340"/>
      <c r="AO155" s="340"/>
      <c r="AP155" s="340"/>
      <c r="AQ155" s="341"/>
      <c r="AR155" s="340"/>
      <c r="AS155" s="340"/>
      <c r="AT155" s="340"/>
      <c r="AU155" s="340"/>
      <c r="AV155" s="340"/>
      <c r="AW155" s="340"/>
      <c r="AX155" s="340"/>
      <c r="AY155" s="340"/>
      <c r="AZ155" s="340"/>
      <c r="BA155" s="340"/>
      <c r="BB155" s="340"/>
      <c r="BC155" s="340"/>
      <c r="BD155" s="341"/>
      <c r="BE155" s="340"/>
      <c r="BF155" s="340"/>
      <c r="BG155" s="340"/>
      <c r="BH155" s="340"/>
      <c r="BI155" s="340"/>
      <c r="BJ155" s="340"/>
      <c r="BK155" s="340"/>
      <c r="BL155" s="340"/>
      <c r="BM155" s="340"/>
      <c r="BN155" s="340"/>
      <c r="BO155" s="340"/>
      <c r="BP155" s="340"/>
      <c r="BQ155" s="341"/>
      <c r="BR155" s="340"/>
      <c r="BS155" s="340"/>
      <c r="BT155" s="340"/>
      <c r="BU155" s="340"/>
      <c r="BV155" s="340"/>
      <c r="BW155" s="340"/>
      <c r="BX155" s="340"/>
      <c r="BY155" s="340"/>
      <c r="BZ155" s="340"/>
      <c r="CA155" s="340"/>
    </row>
    <row r="156" spans="2:79">
      <c r="B156" s="343"/>
      <c r="C156" s="337"/>
      <c r="D156" s="338"/>
      <c r="E156" s="339"/>
      <c r="F156" s="340"/>
      <c r="G156" s="340"/>
      <c r="H156" s="340"/>
      <c r="I156" s="340"/>
      <c r="J156" s="340"/>
      <c r="K156" s="340"/>
      <c r="L156" s="340"/>
      <c r="M156" s="340"/>
      <c r="N156" s="340"/>
      <c r="O156" s="340"/>
      <c r="P156" s="340"/>
      <c r="Q156" s="341"/>
      <c r="R156" s="340"/>
      <c r="S156" s="340"/>
      <c r="T156" s="340"/>
      <c r="U156" s="340"/>
      <c r="V156" s="340"/>
      <c r="W156" s="340"/>
      <c r="X156" s="340"/>
      <c r="Y156" s="340"/>
      <c r="Z156" s="340"/>
      <c r="AA156" s="340"/>
      <c r="AB156" s="340"/>
      <c r="AC156" s="340"/>
      <c r="AD156" s="341"/>
      <c r="AE156" s="340"/>
      <c r="AF156" s="340"/>
      <c r="AG156" s="340"/>
      <c r="AH156" s="340"/>
      <c r="AI156" s="340"/>
      <c r="AJ156" s="340"/>
      <c r="AK156" s="340"/>
      <c r="AL156" s="340"/>
      <c r="AM156" s="340"/>
      <c r="AN156" s="340"/>
      <c r="AO156" s="340"/>
      <c r="AP156" s="340"/>
      <c r="AQ156" s="341"/>
      <c r="AR156" s="340"/>
      <c r="AS156" s="340"/>
      <c r="AT156" s="340"/>
      <c r="AU156" s="340"/>
      <c r="AV156" s="340"/>
      <c r="AW156" s="340"/>
      <c r="AX156" s="340"/>
      <c r="AY156" s="340"/>
      <c r="AZ156" s="340"/>
      <c r="BA156" s="340"/>
      <c r="BB156" s="340"/>
      <c r="BC156" s="340"/>
      <c r="BD156" s="341"/>
      <c r="BE156" s="340"/>
      <c r="BF156" s="340"/>
      <c r="BG156" s="340"/>
      <c r="BH156" s="340"/>
      <c r="BI156" s="340"/>
      <c r="BJ156" s="340"/>
      <c r="BK156" s="340"/>
      <c r="BL156" s="340"/>
      <c r="BM156" s="340"/>
      <c r="BN156" s="340"/>
      <c r="BO156" s="340"/>
      <c r="BP156" s="340"/>
      <c r="BQ156" s="341"/>
      <c r="BR156" s="340"/>
      <c r="BS156" s="340"/>
      <c r="BT156" s="340"/>
      <c r="BU156" s="340"/>
      <c r="BV156" s="340"/>
      <c r="BW156" s="340"/>
      <c r="BX156" s="340"/>
      <c r="BY156" s="340"/>
      <c r="BZ156" s="340"/>
      <c r="CA156" s="340"/>
    </row>
    <row r="157" spans="2:79">
      <c r="B157" s="343"/>
      <c r="C157" s="337"/>
      <c r="D157" s="338"/>
      <c r="E157" s="339"/>
      <c r="F157" s="340"/>
      <c r="G157" s="340"/>
      <c r="H157" s="340"/>
      <c r="I157" s="340"/>
      <c r="J157" s="340"/>
      <c r="K157" s="340"/>
      <c r="L157" s="340"/>
      <c r="M157" s="340"/>
      <c r="N157" s="340"/>
      <c r="O157" s="340"/>
      <c r="P157" s="340"/>
      <c r="Q157" s="341"/>
      <c r="R157" s="340"/>
      <c r="S157" s="340"/>
      <c r="T157" s="340"/>
      <c r="U157" s="340"/>
      <c r="V157" s="340"/>
      <c r="W157" s="340"/>
      <c r="X157" s="340"/>
      <c r="Y157" s="340"/>
      <c r="Z157" s="340"/>
      <c r="AA157" s="340"/>
      <c r="AB157" s="340"/>
      <c r="AC157" s="340"/>
      <c r="AD157" s="341"/>
      <c r="AE157" s="340"/>
      <c r="AF157" s="340"/>
      <c r="AG157" s="340"/>
      <c r="AH157" s="340"/>
      <c r="AI157" s="340"/>
      <c r="AJ157" s="340"/>
      <c r="AK157" s="340"/>
      <c r="AL157" s="340"/>
      <c r="AM157" s="340"/>
      <c r="AN157" s="340"/>
      <c r="AO157" s="340"/>
      <c r="AP157" s="340"/>
      <c r="AQ157" s="341"/>
      <c r="AR157" s="340"/>
      <c r="AS157" s="340"/>
      <c r="AT157" s="340"/>
      <c r="AU157" s="340"/>
      <c r="AV157" s="340"/>
      <c r="AW157" s="340"/>
      <c r="AX157" s="340"/>
      <c r="AY157" s="340"/>
      <c r="AZ157" s="340"/>
      <c r="BA157" s="340"/>
      <c r="BB157" s="340"/>
      <c r="BC157" s="340"/>
      <c r="BD157" s="341"/>
      <c r="BE157" s="340"/>
      <c r="BF157" s="340"/>
      <c r="BG157" s="340"/>
      <c r="BH157" s="340"/>
      <c r="BI157" s="340"/>
      <c r="BJ157" s="340"/>
      <c r="BK157" s="340"/>
      <c r="BL157" s="340"/>
      <c r="BM157" s="340"/>
      <c r="BN157" s="340"/>
      <c r="BO157" s="340"/>
      <c r="BP157" s="340"/>
      <c r="BQ157" s="341"/>
      <c r="BR157" s="340"/>
      <c r="BS157" s="340"/>
      <c r="BT157" s="340"/>
      <c r="BU157" s="340"/>
      <c r="BV157" s="340"/>
      <c r="BW157" s="340"/>
      <c r="BX157" s="340"/>
      <c r="BY157" s="340"/>
      <c r="BZ157" s="340"/>
      <c r="CA157" s="340"/>
    </row>
    <row r="158" spans="2:79">
      <c r="B158" s="343"/>
      <c r="C158" s="337"/>
      <c r="D158" s="338"/>
      <c r="E158" s="339"/>
      <c r="F158" s="340"/>
      <c r="G158" s="340"/>
      <c r="H158" s="340"/>
      <c r="I158" s="340"/>
      <c r="J158" s="340"/>
      <c r="K158" s="340"/>
      <c r="L158" s="340"/>
      <c r="M158" s="340"/>
      <c r="N158" s="340"/>
      <c r="O158" s="340"/>
      <c r="P158" s="340"/>
      <c r="Q158" s="341"/>
      <c r="R158" s="340"/>
      <c r="S158" s="340"/>
      <c r="T158" s="340"/>
      <c r="U158" s="340"/>
      <c r="V158" s="340"/>
      <c r="W158" s="340"/>
      <c r="X158" s="340"/>
      <c r="Y158" s="340"/>
      <c r="Z158" s="340"/>
      <c r="AA158" s="340"/>
      <c r="AB158" s="340"/>
      <c r="AC158" s="340"/>
      <c r="AD158" s="341"/>
      <c r="AE158" s="340"/>
      <c r="AF158" s="340"/>
      <c r="AG158" s="340"/>
      <c r="AH158" s="340"/>
      <c r="AI158" s="340"/>
      <c r="AJ158" s="340"/>
      <c r="AK158" s="340"/>
      <c r="AL158" s="340"/>
      <c r="AM158" s="340"/>
      <c r="AN158" s="340"/>
      <c r="AO158" s="340"/>
      <c r="AP158" s="340"/>
      <c r="AQ158" s="341"/>
      <c r="AR158" s="340"/>
      <c r="AS158" s="340"/>
      <c r="AT158" s="340"/>
      <c r="AU158" s="340"/>
      <c r="AV158" s="340"/>
      <c r="AW158" s="340"/>
      <c r="AX158" s="340"/>
      <c r="AY158" s="340"/>
      <c r="AZ158" s="340"/>
      <c r="BA158" s="340"/>
      <c r="BB158" s="340"/>
      <c r="BC158" s="340"/>
      <c r="BD158" s="341"/>
      <c r="BE158" s="340"/>
      <c r="BF158" s="340"/>
      <c r="BG158" s="340"/>
      <c r="BH158" s="340"/>
      <c r="BI158" s="340"/>
      <c r="BJ158" s="340"/>
      <c r="BK158" s="340"/>
      <c r="BL158" s="340"/>
      <c r="BM158" s="340"/>
      <c r="BN158" s="340"/>
      <c r="BO158" s="340"/>
      <c r="BP158" s="340"/>
      <c r="BQ158" s="341"/>
      <c r="BR158" s="340"/>
      <c r="BS158" s="340"/>
      <c r="BT158" s="340"/>
      <c r="BU158" s="340"/>
      <c r="BV158" s="340"/>
      <c r="BW158" s="340"/>
      <c r="BX158" s="340"/>
      <c r="BY158" s="340"/>
      <c r="BZ158" s="340"/>
      <c r="CA158" s="340"/>
    </row>
    <row r="159" spans="2:79">
      <c r="B159" s="343"/>
      <c r="C159" s="337"/>
      <c r="D159" s="338"/>
      <c r="E159" s="339"/>
      <c r="F159" s="340"/>
      <c r="G159" s="340"/>
      <c r="H159" s="340"/>
      <c r="I159" s="340"/>
      <c r="J159" s="340"/>
      <c r="K159" s="340"/>
      <c r="L159" s="340"/>
      <c r="M159" s="340"/>
      <c r="N159" s="340"/>
      <c r="O159" s="340"/>
      <c r="P159" s="340"/>
      <c r="Q159" s="341"/>
      <c r="R159" s="340"/>
      <c r="S159" s="340"/>
      <c r="T159" s="340"/>
      <c r="U159" s="340"/>
      <c r="V159" s="340"/>
      <c r="W159" s="340"/>
      <c r="X159" s="340"/>
      <c r="Y159" s="340"/>
      <c r="Z159" s="340"/>
      <c r="AA159" s="340"/>
      <c r="AB159" s="340"/>
      <c r="AC159" s="340"/>
      <c r="AD159" s="341"/>
      <c r="AE159" s="340"/>
      <c r="AF159" s="340"/>
      <c r="AG159" s="340"/>
      <c r="AH159" s="340"/>
      <c r="AI159" s="340"/>
      <c r="AJ159" s="340"/>
      <c r="AK159" s="340"/>
      <c r="AL159" s="340"/>
      <c r="AM159" s="340"/>
      <c r="AN159" s="340"/>
      <c r="AO159" s="340"/>
      <c r="AP159" s="340"/>
      <c r="AQ159" s="341"/>
      <c r="AR159" s="340"/>
      <c r="AS159" s="340"/>
      <c r="AT159" s="340"/>
      <c r="AU159" s="340"/>
      <c r="AV159" s="340"/>
      <c r="AW159" s="340"/>
      <c r="AX159" s="340"/>
      <c r="AY159" s="340"/>
      <c r="AZ159" s="340"/>
      <c r="BA159" s="340"/>
      <c r="BB159" s="340"/>
      <c r="BC159" s="340"/>
      <c r="BD159" s="341"/>
      <c r="BE159" s="340"/>
      <c r="BF159" s="340"/>
      <c r="BG159" s="340"/>
      <c r="BH159" s="340"/>
      <c r="BI159" s="340"/>
      <c r="BJ159" s="340"/>
      <c r="BK159" s="340"/>
      <c r="BL159" s="340"/>
      <c r="BM159" s="340"/>
      <c r="BN159" s="340"/>
      <c r="BO159" s="340"/>
      <c r="BP159" s="340"/>
      <c r="BQ159" s="341"/>
      <c r="BR159" s="340"/>
      <c r="BS159" s="340"/>
      <c r="BT159" s="340"/>
      <c r="BU159" s="340"/>
      <c r="BV159" s="340"/>
      <c r="BW159" s="340"/>
      <c r="BX159" s="340"/>
      <c r="BY159" s="340"/>
      <c r="BZ159" s="340"/>
      <c r="CA159" s="340"/>
    </row>
    <row r="160" spans="2:79">
      <c r="B160" s="343"/>
      <c r="C160" s="337"/>
      <c r="D160" s="338"/>
      <c r="E160" s="339"/>
      <c r="F160" s="340"/>
      <c r="G160" s="340"/>
      <c r="H160" s="340"/>
      <c r="I160" s="340"/>
      <c r="J160" s="340"/>
      <c r="K160" s="340"/>
      <c r="L160" s="340"/>
      <c r="M160" s="340"/>
      <c r="N160" s="340"/>
      <c r="O160" s="340"/>
      <c r="P160" s="340"/>
      <c r="Q160" s="341"/>
      <c r="R160" s="340"/>
      <c r="S160" s="340"/>
      <c r="T160" s="340"/>
      <c r="U160" s="340"/>
      <c r="V160" s="340"/>
      <c r="W160" s="340"/>
      <c r="X160" s="340"/>
      <c r="Y160" s="340"/>
      <c r="Z160" s="340"/>
      <c r="AA160" s="340"/>
      <c r="AB160" s="340"/>
      <c r="AC160" s="340"/>
      <c r="AD160" s="341"/>
      <c r="AE160" s="340"/>
      <c r="AF160" s="340"/>
      <c r="AG160" s="340"/>
      <c r="AH160" s="340"/>
      <c r="AI160" s="340"/>
      <c r="AJ160" s="340"/>
      <c r="AK160" s="340"/>
      <c r="AL160" s="340"/>
      <c r="AM160" s="340"/>
      <c r="AN160" s="340"/>
      <c r="AO160" s="340"/>
      <c r="AP160" s="340"/>
      <c r="AQ160" s="341"/>
      <c r="AR160" s="340"/>
      <c r="AS160" s="340"/>
      <c r="AT160" s="340"/>
      <c r="AU160" s="340"/>
      <c r="AV160" s="340"/>
      <c r="AW160" s="340"/>
      <c r="AX160" s="340"/>
      <c r="AY160" s="340"/>
      <c r="AZ160" s="340"/>
      <c r="BA160" s="340"/>
      <c r="BB160" s="340"/>
      <c r="BC160" s="340"/>
      <c r="BD160" s="341"/>
      <c r="BE160" s="340"/>
      <c r="BF160" s="340"/>
      <c r="BG160" s="340"/>
      <c r="BH160" s="340"/>
      <c r="BI160" s="340"/>
      <c r="BJ160" s="340"/>
      <c r="BK160" s="340"/>
      <c r="BL160" s="340"/>
      <c r="BM160" s="340"/>
      <c r="BN160" s="340"/>
      <c r="BO160" s="340"/>
      <c r="BP160" s="340"/>
      <c r="BQ160" s="341"/>
      <c r="BR160" s="340"/>
      <c r="BS160" s="340"/>
      <c r="BT160" s="340"/>
      <c r="BU160" s="340"/>
      <c r="BV160" s="340"/>
      <c r="BW160" s="340"/>
      <c r="BX160" s="340"/>
      <c r="BY160" s="340"/>
      <c r="BZ160" s="340"/>
      <c r="CA160" s="340"/>
    </row>
    <row r="161" spans="2:79">
      <c r="B161" s="343"/>
      <c r="C161" s="337"/>
      <c r="D161" s="338"/>
      <c r="E161" s="339"/>
      <c r="F161" s="340"/>
      <c r="G161" s="340"/>
      <c r="H161" s="340"/>
      <c r="I161" s="340"/>
      <c r="J161" s="340"/>
      <c r="K161" s="340"/>
      <c r="L161" s="340"/>
      <c r="M161" s="340"/>
      <c r="N161" s="340"/>
      <c r="O161" s="340"/>
      <c r="P161" s="340"/>
      <c r="Q161" s="341"/>
      <c r="R161" s="340"/>
      <c r="S161" s="340"/>
      <c r="T161" s="340"/>
      <c r="U161" s="340"/>
      <c r="V161" s="340"/>
      <c r="W161" s="340"/>
      <c r="X161" s="340"/>
      <c r="Y161" s="340"/>
      <c r="Z161" s="340"/>
      <c r="AA161" s="340"/>
      <c r="AB161" s="340"/>
      <c r="AC161" s="340"/>
      <c r="AD161" s="341"/>
      <c r="AE161" s="340"/>
      <c r="AF161" s="340"/>
      <c r="AG161" s="340"/>
      <c r="AH161" s="340"/>
      <c r="AI161" s="340"/>
      <c r="AJ161" s="340"/>
      <c r="AK161" s="340"/>
      <c r="AL161" s="340"/>
      <c r="AM161" s="340"/>
      <c r="AN161" s="340"/>
      <c r="AO161" s="340"/>
      <c r="AP161" s="340"/>
      <c r="AQ161" s="341"/>
      <c r="AR161" s="340"/>
      <c r="AS161" s="340"/>
      <c r="AT161" s="340"/>
      <c r="AU161" s="340"/>
      <c r="AV161" s="340"/>
      <c r="AW161" s="340"/>
      <c r="AX161" s="340"/>
      <c r="AY161" s="340"/>
      <c r="AZ161" s="340"/>
      <c r="BA161" s="340"/>
      <c r="BB161" s="340"/>
      <c r="BC161" s="340"/>
      <c r="BD161" s="341"/>
      <c r="BE161" s="340"/>
      <c r="BF161" s="340"/>
      <c r="BG161" s="340"/>
      <c r="BH161" s="340"/>
      <c r="BI161" s="340"/>
      <c r="BJ161" s="340"/>
      <c r="BK161" s="340"/>
      <c r="BL161" s="340"/>
      <c r="BM161" s="340"/>
      <c r="BN161" s="340"/>
      <c r="BO161" s="340"/>
      <c r="BP161" s="340"/>
      <c r="BQ161" s="341"/>
      <c r="BR161" s="340"/>
      <c r="BS161" s="340"/>
      <c r="BT161" s="340"/>
      <c r="BU161" s="340"/>
      <c r="BV161" s="340"/>
      <c r="BW161" s="340"/>
      <c r="BX161" s="340"/>
      <c r="BY161" s="340"/>
      <c r="BZ161" s="340"/>
      <c r="CA161" s="340"/>
    </row>
    <row r="162" spans="2:79">
      <c r="B162" s="343"/>
      <c r="C162" s="337"/>
      <c r="D162" s="338"/>
      <c r="E162" s="339"/>
      <c r="F162" s="340"/>
      <c r="G162" s="340"/>
      <c r="H162" s="340"/>
      <c r="I162" s="340"/>
      <c r="J162" s="340"/>
      <c r="K162" s="340"/>
      <c r="L162" s="340"/>
      <c r="M162" s="340"/>
      <c r="N162" s="340"/>
      <c r="O162" s="340"/>
      <c r="P162" s="340"/>
      <c r="Q162" s="341"/>
      <c r="R162" s="340"/>
      <c r="S162" s="340"/>
      <c r="T162" s="340"/>
      <c r="U162" s="340"/>
      <c r="V162" s="340"/>
      <c r="W162" s="340"/>
      <c r="X162" s="340"/>
      <c r="Y162" s="340"/>
      <c r="Z162" s="340"/>
      <c r="AA162" s="340"/>
      <c r="AB162" s="340"/>
      <c r="AC162" s="340"/>
      <c r="AD162" s="341"/>
      <c r="AE162" s="340"/>
      <c r="AF162" s="340"/>
      <c r="AG162" s="340"/>
      <c r="AH162" s="340"/>
      <c r="AI162" s="340"/>
      <c r="AJ162" s="340"/>
      <c r="AK162" s="340"/>
      <c r="AL162" s="340"/>
      <c r="AM162" s="340"/>
      <c r="AN162" s="340"/>
      <c r="AO162" s="340"/>
      <c r="AP162" s="340"/>
      <c r="AQ162" s="341"/>
      <c r="AR162" s="340"/>
      <c r="AS162" s="340"/>
      <c r="AT162" s="340"/>
      <c r="AU162" s="340"/>
      <c r="AV162" s="340"/>
      <c r="AW162" s="340"/>
      <c r="AX162" s="340"/>
      <c r="AY162" s="340"/>
      <c r="AZ162" s="340"/>
      <c r="BA162" s="340"/>
      <c r="BB162" s="340"/>
      <c r="BC162" s="340"/>
      <c r="BD162" s="341"/>
      <c r="BE162" s="340"/>
      <c r="BF162" s="340"/>
      <c r="BG162" s="340"/>
      <c r="BH162" s="340"/>
      <c r="BI162" s="340"/>
      <c r="BJ162" s="340"/>
      <c r="BK162" s="340"/>
      <c r="BL162" s="340"/>
      <c r="BM162" s="340"/>
      <c r="BN162" s="340"/>
      <c r="BO162" s="340"/>
      <c r="BP162" s="340"/>
      <c r="BQ162" s="341"/>
      <c r="BR162" s="340"/>
      <c r="BS162" s="340"/>
      <c r="BT162" s="340"/>
      <c r="BU162" s="340"/>
      <c r="BV162" s="340"/>
      <c r="BW162" s="340"/>
      <c r="BX162" s="340"/>
      <c r="BY162" s="340"/>
      <c r="BZ162" s="340"/>
      <c r="CA162" s="340"/>
    </row>
    <row r="163" spans="2:79">
      <c r="B163" s="343"/>
      <c r="C163" s="337"/>
      <c r="D163" s="338"/>
      <c r="E163" s="339"/>
      <c r="F163" s="340"/>
      <c r="G163" s="340"/>
      <c r="H163" s="340"/>
      <c r="I163" s="340"/>
      <c r="J163" s="340"/>
      <c r="K163" s="340"/>
      <c r="L163" s="340"/>
      <c r="M163" s="340"/>
      <c r="N163" s="340"/>
      <c r="O163" s="340"/>
      <c r="P163" s="340"/>
      <c r="Q163" s="341"/>
      <c r="R163" s="340"/>
      <c r="S163" s="340"/>
      <c r="T163" s="340"/>
      <c r="U163" s="340"/>
      <c r="V163" s="340"/>
      <c r="W163" s="340"/>
      <c r="X163" s="340"/>
      <c r="Y163" s="340"/>
      <c r="Z163" s="340"/>
      <c r="AA163" s="340"/>
      <c r="AB163" s="340"/>
      <c r="AC163" s="340"/>
      <c r="AD163" s="341"/>
      <c r="AE163" s="340"/>
      <c r="AF163" s="340"/>
      <c r="AG163" s="340"/>
      <c r="AH163" s="340"/>
      <c r="AI163" s="340"/>
      <c r="AJ163" s="340"/>
      <c r="AK163" s="340"/>
      <c r="AL163" s="340"/>
      <c r="AM163" s="340"/>
      <c r="AN163" s="340"/>
      <c r="AO163" s="340"/>
      <c r="AP163" s="340"/>
      <c r="AQ163" s="341"/>
      <c r="AR163" s="340"/>
      <c r="AS163" s="340"/>
      <c r="AT163" s="340"/>
      <c r="AU163" s="340"/>
      <c r="AV163" s="340"/>
      <c r="AW163" s="340"/>
      <c r="AX163" s="340"/>
      <c r="AY163" s="340"/>
      <c r="AZ163" s="340"/>
      <c r="BA163" s="340"/>
      <c r="BB163" s="340"/>
      <c r="BC163" s="340"/>
      <c r="BD163" s="341"/>
      <c r="BE163" s="340"/>
      <c r="BF163" s="340"/>
      <c r="BG163" s="340"/>
      <c r="BH163" s="340"/>
      <c r="BI163" s="340"/>
      <c r="BJ163" s="340"/>
      <c r="BK163" s="340"/>
      <c r="BL163" s="340"/>
      <c r="BM163" s="340"/>
      <c r="BN163" s="340"/>
      <c r="BO163" s="340"/>
      <c r="BP163" s="340"/>
      <c r="BQ163" s="341"/>
      <c r="BR163" s="340"/>
      <c r="BS163" s="340"/>
      <c r="BT163" s="340"/>
      <c r="BU163" s="340"/>
      <c r="BV163" s="340"/>
      <c r="BW163" s="340"/>
      <c r="BX163" s="340"/>
      <c r="BY163" s="340"/>
      <c r="BZ163" s="340"/>
      <c r="CA163" s="340"/>
    </row>
    <row r="164" spans="2:79">
      <c r="B164" s="343"/>
      <c r="C164" s="337"/>
      <c r="D164" s="338"/>
      <c r="E164" s="339"/>
      <c r="F164" s="340"/>
      <c r="G164" s="340"/>
      <c r="H164" s="340"/>
      <c r="I164" s="340"/>
      <c r="J164" s="340"/>
      <c r="K164" s="340"/>
      <c r="L164" s="340"/>
      <c r="M164" s="340"/>
      <c r="N164" s="340"/>
      <c r="O164" s="340"/>
      <c r="P164" s="340"/>
      <c r="Q164" s="341"/>
      <c r="R164" s="340"/>
      <c r="S164" s="340"/>
      <c r="T164" s="340"/>
      <c r="U164" s="340"/>
      <c r="V164" s="340"/>
      <c r="W164" s="340"/>
      <c r="X164" s="340"/>
      <c r="Y164" s="340"/>
      <c r="Z164" s="340"/>
      <c r="AA164" s="340"/>
      <c r="AB164" s="340"/>
      <c r="AC164" s="340"/>
      <c r="AD164" s="341"/>
      <c r="AE164" s="340"/>
      <c r="AF164" s="340"/>
      <c r="AG164" s="340"/>
      <c r="AH164" s="340"/>
      <c r="AI164" s="340"/>
      <c r="AJ164" s="340"/>
      <c r="AK164" s="340"/>
      <c r="AL164" s="340"/>
      <c r="AM164" s="340"/>
      <c r="AN164" s="340"/>
      <c r="AO164" s="340"/>
      <c r="AP164" s="340"/>
      <c r="AQ164" s="341"/>
      <c r="AR164" s="340"/>
      <c r="AS164" s="340"/>
      <c r="AT164" s="340"/>
      <c r="AU164" s="340"/>
      <c r="AV164" s="340"/>
      <c r="AW164" s="340"/>
      <c r="AX164" s="340"/>
      <c r="AY164" s="340"/>
      <c r="AZ164" s="340"/>
      <c r="BA164" s="340"/>
      <c r="BB164" s="340"/>
      <c r="BC164" s="340"/>
      <c r="BD164" s="341"/>
      <c r="BE164" s="340"/>
      <c r="BF164" s="340"/>
      <c r="BG164" s="340"/>
      <c r="BH164" s="340"/>
      <c r="BI164" s="340"/>
      <c r="BJ164" s="340"/>
      <c r="BK164" s="340"/>
      <c r="BL164" s="340"/>
      <c r="BM164" s="340"/>
      <c r="BN164" s="340"/>
      <c r="BO164" s="340"/>
      <c r="BP164" s="340"/>
      <c r="BQ164" s="341"/>
      <c r="BR164" s="340"/>
      <c r="BS164" s="340"/>
      <c r="BT164" s="340"/>
      <c r="BU164" s="340"/>
      <c r="BV164" s="340"/>
      <c r="BW164" s="340"/>
      <c r="BX164" s="340"/>
      <c r="BY164" s="340"/>
      <c r="BZ164" s="340"/>
      <c r="CA164" s="340"/>
    </row>
    <row r="165" spans="2:79">
      <c r="B165" s="343"/>
      <c r="C165" s="337"/>
      <c r="D165" s="338"/>
      <c r="E165" s="339"/>
      <c r="F165" s="340"/>
      <c r="G165" s="340"/>
      <c r="H165" s="340"/>
      <c r="I165" s="340"/>
      <c r="J165" s="340"/>
      <c r="K165" s="340"/>
      <c r="L165" s="340"/>
      <c r="M165" s="340"/>
      <c r="N165" s="340"/>
      <c r="O165" s="340"/>
      <c r="P165" s="340"/>
      <c r="Q165" s="341"/>
      <c r="R165" s="340"/>
      <c r="S165" s="340"/>
      <c r="T165" s="340"/>
      <c r="U165" s="340"/>
      <c r="V165" s="340"/>
      <c r="W165" s="340"/>
      <c r="X165" s="340"/>
      <c r="Y165" s="340"/>
      <c r="Z165" s="340"/>
      <c r="AA165" s="340"/>
      <c r="AB165" s="340"/>
      <c r="AC165" s="340"/>
      <c r="AD165" s="341"/>
      <c r="AE165" s="340"/>
      <c r="AF165" s="340"/>
      <c r="AG165" s="340"/>
      <c r="AH165" s="340"/>
      <c r="AI165" s="340"/>
      <c r="AJ165" s="340"/>
      <c r="AK165" s="340"/>
      <c r="AL165" s="340"/>
      <c r="AM165" s="340"/>
      <c r="AN165" s="340"/>
      <c r="AO165" s="340"/>
      <c r="AP165" s="340"/>
      <c r="AQ165" s="341"/>
      <c r="AR165" s="340"/>
      <c r="AS165" s="340"/>
      <c r="AT165" s="340"/>
      <c r="AU165" s="340"/>
      <c r="AV165" s="340"/>
      <c r="AW165" s="340"/>
      <c r="AX165" s="340"/>
      <c r="AY165" s="340"/>
      <c r="AZ165" s="340"/>
      <c r="BA165" s="340"/>
      <c r="BB165" s="340"/>
      <c r="BC165" s="340"/>
      <c r="BD165" s="341"/>
      <c r="BE165" s="340"/>
      <c r="BF165" s="340"/>
      <c r="BG165" s="340"/>
      <c r="BH165" s="340"/>
      <c r="BI165" s="340"/>
      <c r="BJ165" s="340"/>
      <c r="BK165" s="340"/>
      <c r="BL165" s="340"/>
      <c r="BM165" s="340"/>
      <c r="BN165" s="340"/>
      <c r="BO165" s="340"/>
      <c r="BP165" s="340"/>
      <c r="BQ165" s="341"/>
      <c r="BR165" s="340"/>
      <c r="BS165" s="340"/>
      <c r="BT165" s="340"/>
      <c r="BU165" s="340"/>
      <c r="BV165" s="340"/>
      <c r="BW165" s="340"/>
      <c r="BX165" s="340"/>
      <c r="BY165" s="340"/>
      <c r="BZ165" s="340"/>
      <c r="CA165" s="340"/>
    </row>
    <row r="166" spans="2:79">
      <c r="B166" s="343"/>
      <c r="C166" s="337"/>
      <c r="D166" s="338"/>
      <c r="E166" s="339"/>
      <c r="F166" s="340"/>
      <c r="G166" s="340"/>
      <c r="H166" s="340"/>
      <c r="I166" s="340"/>
      <c r="J166" s="340"/>
      <c r="K166" s="340"/>
      <c r="L166" s="340"/>
      <c r="M166" s="340"/>
      <c r="N166" s="340"/>
      <c r="O166" s="340"/>
      <c r="P166" s="340"/>
      <c r="Q166" s="341"/>
      <c r="R166" s="340"/>
      <c r="S166" s="340"/>
      <c r="T166" s="340"/>
      <c r="U166" s="340"/>
      <c r="V166" s="340"/>
      <c r="W166" s="340"/>
      <c r="X166" s="340"/>
      <c r="Y166" s="340"/>
      <c r="Z166" s="340"/>
      <c r="AA166" s="340"/>
      <c r="AB166" s="340"/>
      <c r="AC166" s="340"/>
      <c r="AD166" s="341"/>
      <c r="AE166" s="340"/>
      <c r="AF166" s="340"/>
      <c r="AG166" s="340"/>
      <c r="AH166" s="340"/>
      <c r="AI166" s="340"/>
      <c r="AJ166" s="340"/>
      <c r="AK166" s="340"/>
      <c r="AL166" s="340"/>
      <c r="AM166" s="340"/>
      <c r="AN166" s="340"/>
      <c r="AO166" s="340"/>
      <c r="AP166" s="340"/>
      <c r="AQ166" s="341"/>
      <c r="AR166" s="340"/>
      <c r="AS166" s="340"/>
      <c r="AT166" s="340"/>
      <c r="AU166" s="340"/>
      <c r="AV166" s="340"/>
      <c r="AW166" s="340"/>
      <c r="AX166" s="340"/>
      <c r="AY166" s="340"/>
      <c r="AZ166" s="340"/>
      <c r="BA166" s="340"/>
      <c r="BB166" s="340"/>
      <c r="BC166" s="340"/>
      <c r="BD166" s="341"/>
      <c r="BE166" s="340"/>
      <c r="BF166" s="340"/>
      <c r="BG166" s="340"/>
      <c r="BH166" s="340"/>
      <c r="BI166" s="340"/>
      <c r="BJ166" s="340"/>
      <c r="BK166" s="340"/>
      <c r="BL166" s="340"/>
      <c r="BM166" s="340"/>
      <c r="BN166" s="340"/>
      <c r="BO166" s="340"/>
      <c r="BP166" s="340"/>
      <c r="BQ166" s="341"/>
      <c r="BR166" s="340"/>
      <c r="BS166" s="340"/>
      <c r="BT166" s="340"/>
      <c r="BU166" s="340"/>
      <c r="BV166" s="340"/>
      <c r="BW166" s="340"/>
      <c r="BX166" s="340"/>
      <c r="BY166" s="340"/>
      <c r="BZ166" s="340"/>
      <c r="CA166" s="340"/>
    </row>
    <row r="167" spans="2:79">
      <c r="B167" s="343"/>
      <c r="C167" s="337"/>
      <c r="D167" s="338"/>
      <c r="E167" s="339"/>
      <c r="F167" s="340"/>
      <c r="G167" s="340"/>
      <c r="H167" s="340"/>
      <c r="I167" s="340"/>
      <c r="J167" s="340"/>
      <c r="K167" s="340"/>
      <c r="L167" s="340"/>
      <c r="M167" s="340"/>
      <c r="N167" s="340"/>
      <c r="O167" s="340"/>
      <c r="P167" s="340"/>
      <c r="Q167" s="341"/>
      <c r="R167" s="340"/>
      <c r="S167" s="340"/>
      <c r="T167" s="340"/>
      <c r="U167" s="340"/>
      <c r="V167" s="340"/>
      <c r="W167" s="340"/>
      <c r="X167" s="340"/>
      <c r="Y167" s="340"/>
      <c r="Z167" s="340"/>
      <c r="AA167" s="340"/>
      <c r="AB167" s="340"/>
      <c r="AC167" s="340"/>
      <c r="AD167" s="341"/>
      <c r="AE167" s="340"/>
      <c r="AF167" s="340"/>
      <c r="AG167" s="340"/>
      <c r="AH167" s="340"/>
      <c r="AI167" s="340"/>
      <c r="AJ167" s="340"/>
      <c r="AK167" s="340"/>
      <c r="AL167" s="340"/>
      <c r="AM167" s="340"/>
      <c r="AN167" s="340"/>
      <c r="AO167" s="340"/>
      <c r="AP167" s="340"/>
      <c r="AQ167" s="341"/>
      <c r="AR167" s="340"/>
      <c r="AS167" s="340"/>
      <c r="AT167" s="340"/>
      <c r="AU167" s="340"/>
      <c r="AV167" s="340"/>
      <c r="AW167" s="340"/>
      <c r="AX167" s="340"/>
      <c r="AY167" s="340"/>
      <c r="AZ167" s="340"/>
      <c r="BA167" s="340"/>
      <c r="BB167" s="340"/>
      <c r="BC167" s="340"/>
      <c r="BD167" s="341"/>
      <c r="BE167" s="340"/>
      <c r="BF167" s="340"/>
      <c r="BG167" s="340"/>
      <c r="BH167" s="340"/>
      <c r="BI167" s="340"/>
      <c r="BJ167" s="340"/>
      <c r="BK167" s="340"/>
      <c r="BL167" s="340"/>
      <c r="BM167" s="340"/>
      <c r="BN167" s="340"/>
      <c r="BO167" s="340"/>
      <c r="BP167" s="340"/>
      <c r="BQ167" s="341"/>
      <c r="BR167" s="340"/>
      <c r="BS167" s="340"/>
      <c r="BT167" s="340"/>
      <c r="BU167" s="340"/>
      <c r="BV167" s="340"/>
      <c r="BW167" s="340"/>
      <c r="BX167" s="340"/>
      <c r="BY167" s="340"/>
      <c r="BZ167" s="340"/>
      <c r="CA167" s="340"/>
    </row>
    <row r="168" spans="2:79">
      <c r="B168" s="343"/>
      <c r="C168" s="337"/>
      <c r="D168" s="338"/>
      <c r="E168" s="339"/>
      <c r="F168" s="340"/>
      <c r="G168" s="340"/>
      <c r="H168" s="340"/>
      <c r="I168" s="340"/>
      <c r="J168" s="340"/>
      <c r="K168" s="340"/>
      <c r="L168" s="340"/>
      <c r="M168" s="340"/>
      <c r="N168" s="340"/>
      <c r="O168" s="340"/>
      <c r="P168" s="340"/>
      <c r="Q168" s="341"/>
      <c r="R168" s="340"/>
      <c r="S168" s="340"/>
      <c r="T168" s="340"/>
      <c r="U168" s="340"/>
      <c r="V168" s="340"/>
      <c r="W168" s="340"/>
      <c r="X168" s="340"/>
      <c r="Y168" s="340"/>
      <c r="Z168" s="340"/>
      <c r="AA168" s="340"/>
      <c r="AB168" s="340"/>
      <c r="AC168" s="340"/>
      <c r="AD168" s="341"/>
      <c r="AE168" s="340"/>
      <c r="AF168" s="340"/>
      <c r="AG168" s="340"/>
      <c r="AH168" s="340"/>
      <c r="AI168" s="340"/>
      <c r="AJ168" s="340"/>
      <c r="AK168" s="340"/>
      <c r="AL168" s="340"/>
      <c r="AM168" s="340"/>
      <c r="AN168" s="340"/>
      <c r="AO168" s="340"/>
      <c r="AP168" s="340"/>
      <c r="AQ168" s="341"/>
      <c r="AR168" s="340"/>
      <c r="AS168" s="340"/>
      <c r="AT168" s="340"/>
      <c r="AU168" s="340"/>
      <c r="AV168" s="340"/>
      <c r="AW168" s="340"/>
      <c r="AX168" s="340"/>
      <c r="AY168" s="340"/>
      <c r="AZ168" s="340"/>
      <c r="BA168" s="340"/>
      <c r="BB168" s="340"/>
      <c r="BC168" s="340"/>
      <c r="BD168" s="341"/>
      <c r="BE168" s="340"/>
      <c r="BF168" s="340"/>
      <c r="BG168" s="340"/>
      <c r="BH168" s="340"/>
      <c r="BI168" s="340"/>
      <c r="BJ168" s="340"/>
      <c r="BK168" s="340"/>
      <c r="BL168" s="340"/>
      <c r="BM168" s="340"/>
      <c r="BN168" s="340"/>
      <c r="BO168" s="340"/>
      <c r="BP168" s="340"/>
      <c r="BQ168" s="341"/>
      <c r="BR168" s="340"/>
      <c r="BS168" s="340"/>
      <c r="BT168" s="340"/>
      <c r="BU168" s="340"/>
      <c r="BV168" s="340"/>
      <c r="BW168" s="340"/>
      <c r="BX168" s="340"/>
      <c r="BY168" s="340"/>
      <c r="BZ168" s="340"/>
      <c r="CA168" s="340"/>
    </row>
    <row r="169" spans="2:79">
      <c r="B169" s="343"/>
      <c r="C169" s="337"/>
      <c r="D169" s="338"/>
      <c r="E169" s="339"/>
      <c r="F169" s="340"/>
      <c r="G169" s="340"/>
      <c r="H169" s="340"/>
      <c r="I169" s="340"/>
      <c r="J169" s="340"/>
      <c r="K169" s="340"/>
      <c r="L169" s="340"/>
      <c r="M169" s="340"/>
      <c r="N169" s="340"/>
      <c r="O169" s="340"/>
      <c r="P169" s="340"/>
      <c r="Q169" s="341"/>
      <c r="R169" s="340"/>
      <c r="S169" s="340"/>
      <c r="T169" s="340"/>
      <c r="U169" s="340"/>
      <c r="V169" s="340"/>
      <c r="W169" s="340"/>
      <c r="X169" s="340"/>
      <c r="Y169" s="340"/>
      <c r="Z169" s="340"/>
      <c r="AA169" s="340"/>
      <c r="AB169" s="340"/>
      <c r="AC169" s="340"/>
      <c r="AD169" s="341"/>
      <c r="AE169" s="340"/>
      <c r="AF169" s="340"/>
      <c r="AG169" s="340"/>
      <c r="AH169" s="340"/>
      <c r="AI169" s="340"/>
      <c r="AJ169" s="340"/>
      <c r="AK169" s="340"/>
      <c r="AL169" s="340"/>
      <c r="AM169" s="340"/>
      <c r="AN169" s="340"/>
      <c r="AO169" s="340"/>
      <c r="AP169" s="340"/>
      <c r="AQ169" s="341"/>
      <c r="AR169" s="340"/>
      <c r="AS169" s="340"/>
      <c r="AT169" s="340"/>
      <c r="AU169" s="340"/>
      <c r="AV169" s="340"/>
      <c r="AW169" s="340"/>
      <c r="AX169" s="340"/>
      <c r="AY169" s="340"/>
      <c r="AZ169" s="340"/>
      <c r="BA169" s="340"/>
      <c r="BB169" s="340"/>
      <c r="BC169" s="340"/>
      <c r="BD169" s="341"/>
      <c r="BE169" s="340"/>
      <c r="BF169" s="340"/>
      <c r="BG169" s="340"/>
      <c r="BH169" s="340"/>
      <c r="BI169" s="340"/>
      <c r="BJ169" s="340"/>
      <c r="BK169" s="340"/>
      <c r="BL169" s="340"/>
      <c r="BM169" s="340"/>
      <c r="BN169" s="340"/>
      <c r="BO169" s="340"/>
      <c r="BP169" s="340"/>
      <c r="BQ169" s="341"/>
      <c r="BR169" s="340"/>
      <c r="BS169" s="340"/>
      <c r="BT169" s="340"/>
      <c r="BU169" s="340"/>
      <c r="BV169" s="340"/>
      <c r="BW169" s="340"/>
      <c r="BX169" s="340"/>
      <c r="BY169" s="340"/>
      <c r="BZ169" s="340"/>
      <c r="CA169" s="340"/>
    </row>
    <row r="170" spans="2:79">
      <c r="B170" s="343"/>
      <c r="C170" s="337"/>
      <c r="D170" s="338"/>
      <c r="E170" s="339"/>
      <c r="F170" s="340"/>
      <c r="G170" s="340"/>
      <c r="H170" s="340"/>
      <c r="I170" s="340"/>
      <c r="J170" s="340"/>
      <c r="K170" s="340"/>
      <c r="L170" s="340"/>
      <c r="M170" s="340"/>
      <c r="N170" s="340"/>
      <c r="O170" s="340"/>
      <c r="P170" s="340"/>
      <c r="Q170" s="341"/>
      <c r="R170" s="340"/>
      <c r="S170" s="340"/>
      <c r="T170" s="340"/>
      <c r="U170" s="340"/>
      <c r="V170" s="340"/>
      <c r="W170" s="340"/>
      <c r="X170" s="340"/>
      <c r="Y170" s="340"/>
      <c r="Z170" s="340"/>
      <c r="AA170" s="340"/>
      <c r="AB170" s="340"/>
      <c r="AC170" s="340"/>
      <c r="AD170" s="341"/>
      <c r="AE170" s="340"/>
      <c r="AF170" s="340"/>
      <c r="AG170" s="340"/>
      <c r="AH170" s="340"/>
      <c r="AI170" s="340"/>
      <c r="AJ170" s="340"/>
      <c r="AK170" s="340"/>
      <c r="AL170" s="340"/>
      <c r="AM170" s="340"/>
      <c r="AN170" s="340"/>
      <c r="AO170" s="340"/>
      <c r="AP170" s="340"/>
      <c r="AQ170" s="341"/>
      <c r="AR170" s="340"/>
      <c r="AS170" s="340"/>
      <c r="AT170" s="340"/>
      <c r="AU170" s="340"/>
      <c r="AV170" s="340"/>
      <c r="AW170" s="340"/>
      <c r="AX170" s="340"/>
      <c r="AY170" s="340"/>
      <c r="AZ170" s="340"/>
      <c r="BA170" s="340"/>
      <c r="BB170" s="340"/>
      <c r="BC170" s="340"/>
      <c r="BD170" s="341"/>
      <c r="BE170" s="340"/>
      <c r="BF170" s="340"/>
      <c r="BG170" s="340"/>
      <c r="BH170" s="340"/>
      <c r="BI170" s="340"/>
      <c r="BJ170" s="340"/>
      <c r="BK170" s="340"/>
      <c r="BL170" s="340"/>
      <c r="BM170" s="340"/>
      <c r="BN170" s="340"/>
      <c r="BO170" s="340"/>
      <c r="BP170" s="340"/>
      <c r="BQ170" s="341"/>
      <c r="BR170" s="340"/>
      <c r="BS170" s="340"/>
      <c r="BT170" s="340"/>
      <c r="BU170" s="340"/>
      <c r="BV170" s="340"/>
      <c r="BW170" s="340"/>
      <c r="BX170" s="340"/>
      <c r="BY170" s="340"/>
      <c r="BZ170" s="340"/>
      <c r="CA170" s="340"/>
    </row>
    <row r="171" spans="2:79">
      <c r="B171" s="343"/>
      <c r="C171" s="337"/>
      <c r="D171" s="338"/>
      <c r="E171" s="339"/>
      <c r="F171" s="340"/>
      <c r="G171" s="340"/>
      <c r="H171" s="340"/>
      <c r="I171" s="340"/>
      <c r="J171" s="340"/>
      <c r="K171" s="340"/>
      <c r="L171" s="340"/>
      <c r="M171" s="340"/>
      <c r="N171" s="340"/>
      <c r="O171" s="340"/>
      <c r="P171" s="340"/>
      <c r="Q171" s="341"/>
      <c r="R171" s="340"/>
      <c r="S171" s="340"/>
      <c r="T171" s="340"/>
      <c r="U171" s="340"/>
      <c r="V171" s="340"/>
      <c r="W171" s="340"/>
      <c r="X171" s="340"/>
      <c r="Y171" s="340"/>
      <c r="Z171" s="340"/>
      <c r="AA171" s="340"/>
      <c r="AB171" s="340"/>
      <c r="AC171" s="340"/>
      <c r="AD171" s="341"/>
      <c r="AE171" s="340"/>
      <c r="AF171" s="340"/>
      <c r="AG171" s="340"/>
      <c r="AH171" s="340"/>
      <c r="AI171" s="340"/>
      <c r="AJ171" s="340"/>
      <c r="AK171" s="340"/>
      <c r="AL171" s="340"/>
      <c r="AM171" s="340"/>
      <c r="AN171" s="340"/>
      <c r="AO171" s="340"/>
      <c r="AP171" s="340"/>
      <c r="AQ171" s="341"/>
      <c r="AR171" s="340"/>
      <c r="AS171" s="340"/>
      <c r="AT171" s="340"/>
      <c r="AU171" s="340"/>
      <c r="AV171" s="340"/>
      <c r="AW171" s="340"/>
      <c r="AX171" s="340"/>
      <c r="AY171" s="340"/>
      <c r="AZ171" s="340"/>
      <c r="BA171" s="340"/>
      <c r="BB171" s="340"/>
      <c r="BC171" s="340"/>
      <c r="BD171" s="341"/>
      <c r="BE171" s="340"/>
      <c r="BF171" s="340"/>
      <c r="BG171" s="340"/>
      <c r="BH171" s="340"/>
      <c r="BI171" s="340"/>
      <c r="BJ171" s="340"/>
      <c r="BK171" s="340"/>
      <c r="BL171" s="340"/>
      <c r="BM171" s="340"/>
      <c r="BN171" s="340"/>
      <c r="BO171" s="340"/>
      <c r="BP171" s="340"/>
      <c r="BQ171" s="341"/>
      <c r="BR171" s="340"/>
      <c r="BS171" s="340"/>
      <c r="BT171" s="340"/>
      <c r="BU171" s="340"/>
      <c r="BV171" s="340"/>
      <c r="BW171" s="340"/>
      <c r="BX171" s="340"/>
      <c r="BY171" s="340"/>
      <c r="BZ171" s="340"/>
      <c r="CA171" s="340"/>
    </row>
    <row r="172" spans="2:79">
      <c r="B172" s="343"/>
      <c r="C172" s="337"/>
      <c r="D172" s="338"/>
      <c r="E172" s="339"/>
      <c r="F172" s="340"/>
      <c r="G172" s="340"/>
      <c r="H172" s="340"/>
      <c r="I172" s="340"/>
      <c r="J172" s="340"/>
      <c r="K172" s="340"/>
      <c r="L172" s="340"/>
      <c r="M172" s="340"/>
      <c r="N172" s="340"/>
      <c r="O172" s="340"/>
      <c r="P172" s="340"/>
      <c r="Q172" s="341"/>
      <c r="R172" s="340"/>
      <c r="S172" s="340"/>
      <c r="T172" s="340"/>
      <c r="U172" s="340"/>
      <c r="V172" s="340"/>
      <c r="W172" s="340"/>
      <c r="X172" s="340"/>
      <c r="Y172" s="340"/>
      <c r="Z172" s="340"/>
      <c r="AA172" s="340"/>
      <c r="AB172" s="340"/>
      <c r="AC172" s="340"/>
      <c r="AD172" s="341"/>
      <c r="AE172" s="340"/>
      <c r="AF172" s="340"/>
      <c r="AG172" s="340"/>
      <c r="AH172" s="340"/>
      <c r="AI172" s="340"/>
      <c r="AJ172" s="340"/>
      <c r="AK172" s="340"/>
      <c r="AL172" s="340"/>
      <c r="AM172" s="340"/>
      <c r="AN172" s="340"/>
      <c r="AO172" s="340"/>
      <c r="AP172" s="340"/>
      <c r="AQ172" s="341"/>
      <c r="AR172" s="340"/>
      <c r="AS172" s="340"/>
      <c r="AT172" s="340"/>
      <c r="AU172" s="340"/>
      <c r="AV172" s="340"/>
      <c r="AW172" s="340"/>
      <c r="AX172" s="340"/>
      <c r="AY172" s="340"/>
      <c r="AZ172" s="340"/>
      <c r="BA172" s="340"/>
      <c r="BB172" s="340"/>
      <c r="BC172" s="340"/>
      <c r="BD172" s="341"/>
      <c r="BE172" s="340"/>
      <c r="BF172" s="340"/>
      <c r="BG172" s="340"/>
      <c r="BH172" s="340"/>
      <c r="BI172" s="340"/>
      <c r="BJ172" s="340"/>
      <c r="BK172" s="340"/>
      <c r="BL172" s="340"/>
      <c r="BM172" s="340"/>
      <c r="BN172" s="340"/>
      <c r="BO172" s="340"/>
      <c r="BP172" s="340"/>
      <c r="BQ172" s="341"/>
      <c r="BR172" s="340"/>
      <c r="BS172" s="340"/>
      <c r="BT172" s="340"/>
      <c r="BU172" s="340"/>
      <c r="BV172" s="340"/>
      <c r="BW172" s="340"/>
      <c r="BX172" s="340"/>
      <c r="BY172" s="340"/>
      <c r="BZ172" s="340"/>
      <c r="CA172" s="340"/>
    </row>
    <row r="173" spans="2:79">
      <c r="B173" s="343"/>
      <c r="C173" s="337"/>
      <c r="D173" s="338"/>
      <c r="E173" s="339"/>
      <c r="F173" s="340"/>
      <c r="G173" s="340"/>
      <c r="H173" s="340"/>
      <c r="I173" s="340"/>
      <c r="J173" s="340"/>
      <c r="K173" s="340"/>
      <c r="L173" s="340"/>
      <c r="M173" s="340"/>
      <c r="N173" s="340"/>
      <c r="O173" s="340"/>
      <c r="P173" s="340"/>
      <c r="Q173" s="341"/>
      <c r="R173" s="340"/>
      <c r="S173" s="340"/>
      <c r="T173" s="340"/>
      <c r="U173" s="340"/>
      <c r="V173" s="340"/>
      <c r="W173" s="340"/>
      <c r="X173" s="340"/>
      <c r="Y173" s="340"/>
      <c r="Z173" s="340"/>
      <c r="AA173" s="340"/>
      <c r="AB173" s="340"/>
      <c r="AC173" s="340"/>
      <c r="AD173" s="341"/>
      <c r="AE173" s="340"/>
      <c r="AF173" s="340"/>
      <c r="AG173" s="340"/>
      <c r="AH173" s="340"/>
      <c r="AI173" s="340"/>
      <c r="AJ173" s="340"/>
      <c r="AK173" s="340"/>
      <c r="AL173" s="340"/>
      <c r="AM173" s="340"/>
      <c r="AN173" s="340"/>
      <c r="AO173" s="340"/>
      <c r="AP173" s="340"/>
      <c r="AQ173" s="341"/>
      <c r="AR173" s="340"/>
      <c r="AS173" s="340"/>
      <c r="AT173" s="340"/>
      <c r="AU173" s="340"/>
      <c r="AV173" s="340"/>
      <c r="AW173" s="340"/>
      <c r="AX173" s="340"/>
      <c r="AY173" s="340"/>
      <c r="AZ173" s="340"/>
      <c r="BA173" s="340"/>
      <c r="BB173" s="340"/>
      <c r="BC173" s="340"/>
      <c r="BD173" s="341"/>
      <c r="BE173" s="340"/>
      <c r="BF173" s="340"/>
      <c r="BG173" s="340"/>
      <c r="BH173" s="340"/>
      <c r="BI173" s="340"/>
      <c r="BJ173" s="340"/>
      <c r="BK173" s="340"/>
      <c r="BL173" s="340"/>
      <c r="BM173" s="340"/>
      <c r="BN173" s="340"/>
      <c r="BO173" s="340"/>
      <c r="BP173" s="340"/>
      <c r="BQ173" s="341"/>
      <c r="BR173" s="340"/>
      <c r="BS173" s="340"/>
      <c r="BT173" s="340"/>
      <c r="BU173" s="340"/>
      <c r="BV173" s="340"/>
      <c r="BW173" s="340"/>
      <c r="BX173" s="340"/>
      <c r="BY173" s="340"/>
      <c r="BZ173" s="340"/>
      <c r="CA173" s="340"/>
    </row>
    <row r="174" spans="2:79">
      <c r="B174" s="343"/>
      <c r="C174" s="337"/>
      <c r="D174" s="338"/>
      <c r="E174" s="339"/>
      <c r="F174" s="340"/>
      <c r="G174" s="340"/>
      <c r="H174" s="340"/>
      <c r="I174" s="340"/>
      <c r="J174" s="340"/>
      <c r="K174" s="340"/>
      <c r="L174" s="340"/>
      <c r="M174" s="340"/>
      <c r="N174" s="340"/>
      <c r="O174" s="340"/>
      <c r="P174" s="340"/>
      <c r="Q174" s="341"/>
      <c r="R174" s="340"/>
      <c r="S174" s="340"/>
      <c r="T174" s="340"/>
      <c r="U174" s="340"/>
      <c r="V174" s="340"/>
      <c r="W174" s="340"/>
      <c r="X174" s="340"/>
      <c r="Y174" s="340"/>
      <c r="Z174" s="340"/>
      <c r="AA174" s="340"/>
      <c r="AB174" s="340"/>
      <c r="AC174" s="340"/>
      <c r="AD174" s="341"/>
      <c r="AE174" s="340"/>
      <c r="AF174" s="340"/>
      <c r="AG174" s="340"/>
      <c r="AH174" s="340"/>
      <c r="AI174" s="340"/>
      <c r="AJ174" s="340"/>
      <c r="AK174" s="340"/>
      <c r="AL174" s="340"/>
      <c r="AM174" s="340"/>
      <c r="AN174" s="340"/>
      <c r="AO174" s="340"/>
      <c r="AP174" s="340"/>
      <c r="AQ174" s="341"/>
      <c r="AR174" s="340"/>
      <c r="AS174" s="340"/>
      <c r="AT174" s="340"/>
      <c r="AU174" s="340"/>
      <c r="AV174" s="340"/>
      <c r="AW174" s="340"/>
      <c r="AX174" s="340"/>
      <c r="AY174" s="340"/>
      <c r="AZ174" s="340"/>
      <c r="BA174" s="340"/>
      <c r="BB174" s="340"/>
      <c r="BC174" s="340"/>
      <c r="BD174" s="341"/>
      <c r="BE174" s="340"/>
      <c r="BF174" s="340"/>
      <c r="BG174" s="340"/>
      <c r="BH174" s="340"/>
      <c r="BI174" s="340"/>
      <c r="BJ174" s="340"/>
      <c r="BK174" s="340"/>
      <c r="BL174" s="340"/>
      <c r="BM174" s="340"/>
      <c r="BN174" s="340"/>
      <c r="BO174" s="340"/>
      <c r="BP174" s="340"/>
      <c r="BQ174" s="341"/>
      <c r="BR174" s="340"/>
      <c r="BS174" s="340"/>
      <c r="BT174" s="340"/>
      <c r="BU174" s="340"/>
      <c r="BV174" s="340"/>
      <c r="BW174" s="340"/>
      <c r="BX174" s="340"/>
      <c r="BY174" s="340"/>
      <c r="BZ174" s="340"/>
      <c r="CA174" s="340"/>
    </row>
    <row r="175" spans="2:79">
      <c r="B175" s="343"/>
      <c r="C175" s="337"/>
      <c r="D175" s="338"/>
      <c r="E175" s="339"/>
      <c r="F175" s="340"/>
      <c r="G175" s="340"/>
      <c r="H175" s="340"/>
      <c r="I175" s="340"/>
      <c r="J175" s="340"/>
      <c r="K175" s="340"/>
      <c r="L175" s="340"/>
      <c r="M175" s="340"/>
      <c r="N175" s="340"/>
      <c r="O175" s="340"/>
      <c r="P175" s="340"/>
      <c r="Q175" s="341"/>
      <c r="R175" s="340"/>
      <c r="S175" s="340"/>
      <c r="T175" s="340"/>
      <c r="U175" s="340"/>
      <c r="V175" s="340"/>
      <c r="W175" s="340"/>
      <c r="X175" s="340"/>
      <c r="Y175" s="340"/>
      <c r="Z175" s="340"/>
      <c r="AA175" s="340"/>
      <c r="AB175" s="340"/>
      <c r="AC175" s="340"/>
      <c r="AD175" s="341"/>
      <c r="AE175" s="340"/>
      <c r="AF175" s="340"/>
      <c r="AG175" s="340"/>
      <c r="AH175" s="340"/>
      <c r="AI175" s="340"/>
      <c r="AJ175" s="340"/>
      <c r="AK175" s="340"/>
      <c r="AL175" s="340"/>
      <c r="AM175" s="340"/>
      <c r="AN175" s="340"/>
      <c r="AO175" s="340"/>
      <c r="AP175" s="340"/>
      <c r="AQ175" s="341"/>
      <c r="AR175" s="340"/>
      <c r="AS175" s="340"/>
      <c r="AT175" s="340"/>
      <c r="AU175" s="340"/>
      <c r="AV175" s="340"/>
      <c r="AW175" s="340"/>
      <c r="AX175" s="340"/>
      <c r="AY175" s="340"/>
      <c r="AZ175" s="340"/>
      <c r="BA175" s="340"/>
      <c r="BB175" s="340"/>
      <c r="BC175" s="340"/>
      <c r="BD175" s="341"/>
      <c r="BE175" s="340"/>
      <c r="BF175" s="340"/>
      <c r="BG175" s="340"/>
      <c r="BH175" s="340"/>
      <c r="BI175" s="340"/>
      <c r="BJ175" s="340"/>
      <c r="BK175" s="340"/>
      <c r="BL175" s="340"/>
      <c r="BM175" s="340"/>
      <c r="BN175" s="340"/>
      <c r="BO175" s="340"/>
      <c r="BP175" s="340"/>
      <c r="BQ175" s="341"/>
      <c r="BR175" s="340"/>
      <c r="BS175" s="340"/>
      <c r="BT175" s="340"/>
      <c r="BU175" s="340"/>
      <c r="BV175" s="340"/>
      <c r="BW175" s="340"/>
      <c r="BX175" s="340"/>
      <c r="BY175" s="340"/>
      <c r="BZ175" s="340"/>
      <c r="CA175" s="340"/>
    </row>
    <row r="176" spans="2:79">
      <c r="B176" s="343"/>
      <c r="C176" s="337"/>
      <c r="D176" s="338"/>
      <c r="E176" s="339"/>
      <c r="F176" s="340"/>
      <c r="G176" s="340"/>
      <c r="H176" s="340"/>
      <c r="I176" s="340"/>
      <c r="J176" s="340"/>
      <c r="K176" s="340"/>
      <c r="L176" s="340"/>
      <c r="M176" s="340"/>
      <c r="N176" s="340"/>
      <c r="O176" s="340"/>
      <c r="P176" s="340"/>
      <c r="Q176" s="341"/>
      <c r="R176" s="340"/>
      <c r="S176" s="340"/>
      <c r="T176" s="340"/>
      <c r="U176" s="340"/>
      <c r="V176" s="340"/>
      <c r="W176" s="340"/>
      <c r="X176" s="340"/>
      <c r="Y176" s="340"/>
      <c r="Z176" s="340"/>
      <c r="AA176" s="340"/>
      <c r="AB176" s="340"/>
      <c r="AC176" s="340"/>
      <c r="AD176" s="341"/>
      <c r="AE176" s="340"/>
      <c r="AF176" s="340"/>
      <c r="AG176" s="340"/>
      <c r="AH176" s="340"/>
      <c r="AI176" s="340"/>
      <c r="AJ176" s="340"/>
      <c r="AK176" s="340"/>
      <c r="AL176" s="340"/>
      <c r="AM176" s="340"/>
      <c r="AN176" s="340"/>
      <c r="AO176" s="340"/>
      <c r="AP176" s="340"/>
      <c r="AQ176" s="341"/>
      <c r="AR176" s="340"/>
      <c r="AS176" s="340"/>
      <c r="AT176" s="340"/>
      <c r="AU176" s="340"/>
      <c r="AV176" s="340"/>
      <c r="AW176" s="340"/>
      <c r="AX176" s="340"/>
      <c r="AY176" s="340"/>
      <c r="AZ176" s="340"/>
      <c r="BA176" s="340"/>
      <c r="BB176" s="340"/>
      <c r="BC176" s="340"/>
      <c r="BD176" s="341"/>
      <c r="BE176" s="340"/>
      <c r="BF176" s="340"/>
      <c r="BG176" s="340"/>
      <c r="BH176" s="340"/>
      <c r="BI176" s="340"/>
      <c r="BJ176" s="340"/>
      <c r="BK176" s="340"/>
      <c r="BL176" s="340"/>
      <c r="BM176" s="340"/>
      <c r="BN176" s="340"/>
      <c r="BO176" s="340"/>
      <c r="BP176" s="340"/>
      <c r="BQ176" s="341"/>
      <c r="BR176" s="340"/>
      <c r="BS176" s="340"/>
      <c r="BT176" s="340"/>
      <c r="BU176" s="340"/>
      <c r="BV176" s="340"/>
      <c r="BW176" s="340"/>
      <c r="BX176" s="340"/>
      <c r="BY176" s="340"/>
      <c r="BZ176" s="340"/>
      <c r="CA176" s="340"/>
    </row>
    <row r="177" spans="2:79">
      <c r="B177" s="343"/>
      <c r="C177" s="337"/>
      <c r="D177" s="338"/>
      <c r="E177" s="339"/>
      <c r="F177" s="340"/>
      <c r="G177" s="340"/>
      <c r="H177" s="340"/>
      <c r="I177" s="340"/>
      <c r="J177" s="340"/>
      <c r="K177" s="340"/>
      <c r="L177" s="340"/>
      <c r="M177" s="340"/>
      <c r="N177" s="340"/>
      <c r="O177" s="340"/>
      <c r="P177" s="340"/>
      <c r="Q177" s="341"/>
      <c r="R177" s="340"/>
      <c r="S177" s="340"/>
      <c r="T177" s="340"/>
      <c r="U177" s="340"/>
      <c r="V177" s="340"/>
      <c r="W177" s="340"/>
      <c r="X177" s="340"/>
      <c r="Y177" s="340"/>
      <c r="Z177" s="340"/>
      <c r="AA177" s="340"/>
      <c r="AB177" s="340"/>
      <c r="AC177" s="340"/>
      <c r="AD177" s="341"/>
      <c r="AE177" s="340"/>
      <c r="AF177" s="340"/>
      <c r="AG177" s="340"/>
      <c r="AH177" s="340"/>
      <c r="AI177" s="340"/>
      <c r="AJ177" s="340"/>
      <c r="AK177" s="340"/>
      <c r="AL177" s="340"/>
      <c r="AM177" s="340"/>
      <c r="AN177" s="340"/>
      <c r="AO177" s="340"/>
      <c r="AP177" s="340"/>
      <c r="AQ177" s="341"/>
      <c r="AR177" s="340"/>
      <c r="AS177" s="340"/>
      <c r="AT177" s="340"/>
      <c r="AU177" s="340"/>
      <c r="AV177" s="340"/>
      <c r="AW177" s="340"/>
      <c r="AX177" s="340"/>
      <c r="AY177" s="340"/>
      <c r="AZ177" s="340"/>
      <c r="BA177" s="340"/>
      <c r="BB177" s="340"/>
      <c r="BC177" s="340"/>
      <c r="BD177" s="341"/>
      <c r="BE177" s="340"/>
      <c r="BF177" s="340"/>
      <c r="BG177" s="340"/>
      <c r="BH177" s="340"/>
      <c r="BI177" s="340"/>
      <c r="BJ177" s="340"/>
      <c r="BK177" s="340"/>
      <c r="BL177" s="340"/>
      <c r="BM177" s="340"/>
      <c r="BN177" s="340"/>
      <c r="BO177" s="340"/>
      <c r="BP177" s="340"/>
      <c r="BQ177" s="341"/>
      <c r="BR177" s="340"/>
      <c r="BS177" s="340"/>
      <c r="BT177" s="340"/>
      <c r="BU177" s="340"/>
      <c r="BV177" s="340"/>
      <c r="BW177" s="340"/>
      <c r="BX177" s="340"/>
      <c r="BY177" s="340"/>
      <c r="BZ177" s="340"/>
      <c r="CA177" s="340"/>
    </row>
    <row r="178" spans="2:79">
      <c r="B178" s="343"/>
      <c r="C178" s="337"/>
      <c r="D178" s="338"/>
      <c r="E178" s="339"/>
      <c r="F178" s="340"/>
      <c r="G178" s="340"/>
      <c r="H178" s="340"/>
      <c r="I178" s="340"/>
      <c r="J178" s="340"/>
      <c r="K178" s="340"/>
      <c r="L178" s="340"/>
      <c r="M178" s="340"/>
      <c r="N178" s="340"/>
      <c r="O178" s="340"/>
      <c r="P178" s="340"/>
      <c r="Q178" s="341"/>
      <c r="R178" s="340"/>
      <c r="S178" s="340"/>
      <c r="T178" s="340"/>
      <c r="U178" s="340"/>
      <c r="V178" s="340"/>
      <c r="W178" s="340"/>
      <c r="X178" s="340"/>
      <c r="Y178" s="340"/>
      <c r="Z178" s="340"/>
      <c r="AA178" s="340"/>
      <c r="AB178" s="340"/>
      <c r="AC178" s="340"/>
      <c r="AD178" s="341"/>
      <c r="AE178" s="340"/>
      <c r="AF178" s="340"/>
      <c r="AG178" s="340"/>
      <c r="AH178" s="340"/>
      <c r="AI178" s="340"/>
      <c r="AJ178" s="340"/>
      <c r="AK178" s="340"/>
      <c r="AL178" s="340"/>
      <c r="AM178" s="340"/>
      <c r="AN178" s="340"/>
      <c r="AO178" s="340"/>
      <c r="AP178" s="340"/>
      <c r="AQ178" s="341"/>
      <c r="AR178" s="340"/>
      <c r="AS178" s="340"/>
      <c r="AT178" s="340"/>
      <c r="AU178" s="340"/>
      <c r="AV178" s="340"/>
      <c r="AW178" s="340"/>
      <c r="AX178" s="340"/>
      <c r="AY178" s="340"/>
      <c r="AZ178" s="340"/>
      <c r="BA178" s="340"/>
      <c r="BB178" s="340"/>
      <c r="BC178" s="340"/>
      <c r="BD178" s="341"/>
      <c r="BE178" s="340"/>
      <c r="BF178" s="340"/>
      <c r="BG178" s="340"/>
      <c r="BH178" s="340"/>
      <c r="BI178" s="340"/>
      <c r="BJ178" s="340"/>
      <c r="BK178" s="340"/>
      <c r="BL178" s="340"/>
      <c r="BM178" s="340"/>
      <c r="BN178" s="340"/>
      <c r="BO178" s="340"/>
      <c r="BP178" s="340"/>
      <c r="BQ178" s="341"/>
      <c r="BR178" s="340"/>
      <c r="BS178" s="340"/>
      <c r="BT178" s="340"/>
      <c r="BU178" s="340"/>
      <c r="BV178" s="340"/>
      <c r="BW178" s="340"/>
      <c r="BX178" s="340"/>
      <c r="BY178" s="340"/>
      <c r="BZ178" s="340"/>
      <c r="CA178" s="340"/>
    </row>
    <row r="179" spans="2:79">
      <c r="B179" s="343"/>
      <c r="C179" s="337"/>
      <c r="D179" s="338"/>
      <c r="E179" s="339"/>
      <c r="F179" s="340"/>
      <c r="G179" s="340"/>
      <c r="H179" s="340"/>
      <c r="I179" s="340"/>
      <c r="J179" s="340"/>
      <c r="K179" s="340"/>
      <c r="L179" s="340"/>
      <c r="M179" s="340"/>
      <c r="N179" s="340"/>
      <c r="O179" s="340"/>
      <c r="P179" s="340"/>
      <c r="Q179" s="341"/>
      <c r="R179" s="340"/>
      <c r="S179" s="340"/>
      <c r="T179" s="340"/>
      <c r="U179" s="340"/>
      <c r="V179" s="340"/>
      <c r="W179" s="340"/>
      <c r="X179" s="340"/>
      <c r="Y179" s="340"/>
      <c r="Z179" s="340"/>
      <c r="AA179" s="340"/>
      <c r="AB179" s="340"/>
      <c r="AC179" s="340"/>
      <c r="AD179" s="341"/>
      <c r="AE179" s="340"/>
      <c r="AF179" s="340"/>
      <c r="AG179" s="340"/>
      <c r="AH179" s="340"/>
      <c r="AI179" s="340"/>
      <c r="AJ179" s="340"/>
      <c r="AK179" s="340"/>
      <c r="AL179" s="340"/>
      <c r="AM179" s="340"/>
      <c r="AN179" s="340"/>
      <c r="AO179" s="340"/>
      <c r="AP179" s="340"/>
      <c r="AQ179" s="341"/>
      <c r="AR179" s="340"/>
      <c r="AS179" s="340"/>
      <c r="AT179" s="340"/>
      <c r="AU179" s="340"/>
      <c r="AV179" s="340"/>
      <c r="AW179" s="340"/>
      <c r="AX179" s="340"/>
      <c r="AY179" s="340"/>
      <c r="AZ179" s="340"/>
      <c r="BA179" s="340"/>
      <c r="BB179" s="340"/>
      <c r="BC179" s="340"/>
      <c r="BD179" s="341"/>
      <c r="BE179" s="340"/>
      <c r="BF179" s="340"/>
      <c r="BG179" s="340"/>
      <c r="BH179" s="340"/>
      <c r="BI179" s="340"/>
      <c r="BJ179" s="340"/>
      <c r="BK179" s="340"/>
      <c r="BL179" s="340"/>
      <c r="BM179" s="340"/>
      <c r="BN179" s="340"/>
      <c r="BO179" s="340"/>
      <c r="BP179" s="340"/>
      <c r="BQ179" s="341"/>
      <c r="BR179" s="340"/>
      <c r="BS179" s="340"/>
      <c r="BT179" s="340"/>
      <c r="BU179" s="340"/>
      <c r="BV179" s="340"/>
      <c r="BW179" s="340"/>
      <c r="BX179" s="340"/>
      <c r="BY179" s="340"/>
      <c r="BZ179" s="340"/>
      <c r="CA179" s="340"/>
    </row>
    <row r="180" spans="2:79">
      <c r="B180" s="343"/>
      <c r="C180" s="337"/>
      <c r="D180" s="338"/>
      <c r="E180" s="339"/>
      <c r="F180" s="340"/>
      <c r="G180" s="340"/>
      <c r="H180" s="340"/>
      <c r="I180" s="340"/>
      <c r="J180" s="340"/>
      <c r="K180" s="340"/>
      <c r="L180" s="340"/>
      <c r="M180" s="340"/>
      <c r="N180" s="340"/>
      <c r="O180" s="340"/>
      <c r="P180" s="340"/>
      <c r="Q180" s="341"/>
      <c r="R180" s="340"/>
      <c r="S180" s="340"/>
      <c r="T180" s="340"/>
      <c r="U180" s="340"/>
      <c r="V180" s="340"/>
      <c r="W180" s="340"/>
      <c r="X180" s="340"/>
      <c r="Y180" s="340"/>
      <c r="Z180" s="340"/>
      <c r="AA180" s="340"/>
      <c r="AB180" s="340"/>
      <c r="AC180" s="340"/>
      <c r="AD180" s="341"/>
      <c r="AE180" s="340"/>
      <c r="AF180" s="340"/>
      <c r="AG180" s="340"/>
      <c r="AH180" s="340"/>
      <c r="AI180" s="340"/>
      <c r="AJ180" s="340"/>
      <c r="AK180" s="340"/>
      <c r="AL180" s="340"/>
      <c r="AM180" s="340"/>
      <c r="AN180" s="340"/>
      <c r="AO180" s="340"/>
      <c r="AP180" s="340"/>
      <c r="AQ180" s="341"/>
      <c r="AR180" s="340"/>
      <c r="AS180" s="340"/>
      <c r="AT180" s="340"/>
      <c r="AU180" s="340"/>
      <c r="AV180" s="340"/>
      <c r="AW180" s="340"/>
      <c r="AX180" s="340"/>
      <c r="AY180" s="340"/>
      <c r="AZ180" s="340"/>
      <c r="BA180" s="340"/>
      <c r="BB180" s="340"/>
      <c r="BC180" s="340"/>
      <c r="BD180" s="341"/>
      <c r="BE180" s="340"/>
      <c r="BF180" s="340"/>
      <c r="BG180" s="340"/>
      <c r="BH180" s="340"/>
      <c r="BI180" s="340"/>
      <c r="BJ180" s="340"/>
      <c r="BK180" s="340"/>
      <c r="BL180" s="340"/>
      <c r="BM180" s="340"/>
      <c r="BN180" s="340"/>
      <c r="BO180" s="340"/>
      <c r="BP180" s="340"/>
      <c r="BQ180" s="341"/>
      <c r="BR180" s="340"/>
      <c r="BS180" s="340"/>
      <c r="BT180" s="340"/>
      <c r="BU180" s="340"/>
      <c r="BV180" s="340"/>
      <c r="BW180" s="340"/>
      <c r="BX180" s="340"/>
      <c r="BY180" s="340"/>
      <c r="BZ180" s="340"/>
      <c r="CA180" s="340"/>
    </row>
    <row r="181" spans="2:79">
      <c r="B181" s="343"/>
      <c r="C181" s="337"/>
      <c r="D181" s="338"/>
      <c r="E181" s="339"/>
      <c r="F181" s="340"/>
      <c r="G181" s="340"/>
      <c r="H181" s="340"/>
      <c r="I181" s="340"/>
      <c r="J181" s="340"/>
      <c r="K181" s="340"/>
      <c r="L181" s="340"/>
      <c r="M181" s="340"/>
      <c r="N181" s="340"/>
      <c r="O181" s="340"/>
      <c r="P181" s="340"/>
      <c r="Q181" s="341"/>
      <c r="R181" s="340"/>
      <c r="S181" s="340"/>
      <c r="T181" s="340"/>
      <c r="U181" s="340"/>
      <c r="V181" s="340"/>
      <c r="W181" s="340"/>
      <c r="X181" s="340"/>
      <c r="Y181" s="340"/>
      <c r="Z181" s="340"/>
      <c r="AA181" s="340"/>
      <c r="AB181" s="340"/>
      <c r="AC181" s="340"/>
      <c r="AD181" s="341"/>
      <c r="AE181" s="340"/>
      <c r="AF181" s="340"/>
      <c r="AG181" s="340"/>
      <c r="AH181" s="340"/>
      <c r="AI181" s="340"/>
      <c r="AJ181" s="340"/>
      <c r="AK181" s="340"/>
      <c r="AL181" s="340"/>
      <c r="AM181" s="340"/>
      <c r="AN181" s="340"/>
      <c r="AO181" s="340"/>
      <c r="AP181" s="340"/>
      <c r="AQ181" s="341"/>
      <c r="AR181" s="340"/>
      <c r="AS181" s="340"/>
      <c r="AT181" s="340"/>
      <c r="AU181" s="340"/>
      <c r="AV181" s="340"/>
      <c r="AW181" s="340"/>
      <c r="AX181" s="340"/>
      <c r="AY181" s="340"/>
      <c r="AZ181" s="340"/>
      <c r="BA181" s="340"/>
      <c r="BB181" s="340"/>
      <c r="BC181" s="340"/>
      <c r="BD181" s="341"/>
      <c r="BE181" s="340"/>
      <c r="BF181" s="340"/>
      <c r="BG181" s="340"/>
      <c r="BH181" s="340"/>
      <c r="BI181" s="340"/>
      <c r="BJ181" s="340"/>
      <c r="BK181" s="340"/>
      <c r="BL181" s="340"/>
      <c r="BM181" s="340"/>
      <c r="BN181" s="340"/>
      <c r="BO181" s="340"/>
      <c r="BP181" s="340"/>
      <c r="BQ181" s="341"/>
      <c r="BR181" s="340"/>
      <c r="BS181" s="340"/>
      <c r="BT181" s="340"/>
      <c r="BU181" s="340"/>
      <c r="BV181" s="340"/>
      <c r="BW181" s="340"/>
      <c r="BX181" s="340"/>
      <c r="BY181" s="340"/>
      <c r="BZ181" s="340"/>
      <c r="CA181" s="340"/>
    </row>
    <row r="182" spans="2:79">
      <c r="B182" s="343"/>
      <c r="C182" s="337"/>
      <c r="D182" s="338"/>
      <c r="E182" s="339"/>
      <c r="F182" s="340"/>
      <c r="G182" s="340"/>
      <c r="H182" s="340"/>
      <c r="I182" s="340"/>
      <c r="J182" s="340"/>
      <c r="K182" s="340"/>
      <c r="L182" s="340"/>
      <c r="M182" s="340"/>
      <c r="N182" s="340"/>
      <c r="O182" s="340"/>
      <c r="P182" s="340"/>
      <c r="Q182" s="341"/>
      <c r="R182" s="340"/>
      <c r="S182" s="340"/>
      <c r="T182" s="340"/>
      <c r="U182" s="340"/>
      <c r="V182" s="340"/>
      <c r="W182" s="340"/>
      <c r="X182" s="340"/>
      <c r="Y182" s="340"/>
      <c r="Z182" s="340"/>
      <c r="AA182" s="340"/>
      <c r="AB182" s="340"/>
      <c r="AC182" s="340"/>
      <c r="AD182" s="341"/>
      <c r="AE182" s="340"/>
      <c r="AF182" s="340"/>
      <c r="AG182" s="340"/>
      <c r="AH182" s="340"/>
      <c r="AI182" s="340"/>
      <c r="AJ182" s="340"/>
      <c r="AK182" s="340"/>
      <c r="AL182" s="340"/>
      <c r="AM182" s="340"/>
      <c r="AN182" s="340"/>
      <c r="AO182" s="340"/>
      <c r="AP182" s="340"/>
      <c r="AQ182" s="341"/>
      <c r="AR182" s="340"/>
      <c r="AS182" s="340"/>
      <c r="AT182" s="340"/>
      <c r="AU182" s="340"/>
      <c r="AV182" s="340"/>
      <c r="AW182" s="340"/>
      <c r="AX182" s="340"/>
      <c r="AY182" s="340"/>
      <c r="AZ182" s="340"/>
      <c r="BA182" s="340"/>
      <c r="BB182" s="340"/>
      <c r="BC182" s="340"/>
      <c r="BD182" s="341"/>
      <c r="BE182" s="340"/>
      <c r="BF182" s="340"/>
      <c r="BG182" s="340"/>
      <c r="BH182" s="340"/>
      <c r="BI182" s="340"/>
      <c r="BJ182" s="340"/>
      <c r="BK182" s="340"/>
      <c r="BL182" s="340"/>
      <c r="BM182" s="340"/>
      <c r="BN182" s="340"/>
      <c r="BO182" s="340"/>
      <c r="BP182" s="340"/>
      <c r="BQ182" s="341"/>
      <c r="BR182" s="340"/>
      <c r="BS182" s="340"/>
      <c r="BT182" s="340"/>
      <c r="BU182" s="340"/>
      <c r="BV182" s="340"/>
      <c r="BW182" s="340"/>
      <c r="BX182" s="340"/>
      <c r="BY182" s="340"/>
      <c r="BZ182" s="340"/>
      <c r="CA182" s="340"/>
    </row>
    <row r="183" spans="2:79">
      <c r="B183" s="343"/>
      <c r="C183" s="337"/>
      <c r="D183" s="338"/>
      <c r="E183" s="339"/>
      <c r="F183" s="340"/>
      <c r="G183" s="340"/>
      <c r="H183" s="340"/>
      <c r="I183" s="340"/>
      <c r="J183" s="340"/>
      <c r="K183" s="340"/>
      <c r="L183" s="340"/>
      <c r="M183" s="340"/>
      <c r="N183" s="340"/>
      <c r="O183" s="340"/>
      <c r="P183" s="340"/>
      <c r="Q183" s="341"/>
      <c r="R183" s="340"/>
      <c r="S183" s="340"/>
      <c r="T183" s="340"/>
      <c r="U183" s="340"/>
      <c r="V183" s="340"/>
      <c r="W183" s="340"/>
      <c r="X183" s="340"/>
      <c r="Y183" s="340"/>
      <c r="Z183" s="340"/>
      <c r="AA183" s="340"/>
      <c r="AB183" s="340"/>
      <c r="AC183" s="340"/>
      <c r="AD183" s="341"/>
      <c r="AE183" s="340"/>
      <c r="AF183" s="340"/>
      <c r="AG183" s="340"/>
      <c r="AH183" s="340"/>
      <c r="AI183" s="340"/>
      <c r="AJ183" s="340"/>
      <c r="AK183" s="340"/>
      <c r="AL183" s="340"/>
      <c r="AM183" s="340"/>
      <c r="AN183" s="340"/>
      <c r="AO183" s="340"/>
      <c r="AP183" s="340"/>
      <c r="AQ183" s="341"/>
      <c r="AR183" s="340"/>
      <c r="AS183" s="340"/>
      <c r="AT183" s="340"/>
      <c r="AU183" s="340"/>
      <c r="AV183" s="340"/>
      <c r="AW183" s="340"/>
      <c r="AX183" s="340"/>
      <c r="AY183" s="340"/>
      <c r="AZ183" s="340"/>
      <c r="BA183" s="340"/>
      <c r="BB183" s="340"/>
      <c r="BC183" s="340"/>
      <c r="BD183" s="341"/>
      <c r="BE183" s="340"/>
      <c r="BF183" s="340"/>
      <c r="BG183" s="340"/>
      <c r="BH183" s="340"/>
      <c r="BI183" s="340"/>
      <c r="BJ183" s="340"/>
      <c r="BK183" s="340"/>
      <c r="BL183" s="340"/>
      <c r="BM183" s="340"/>
      <c r="BN183" s="340"/>
      <c r="BO183" s="340"/>
      <c r="BP183" s="340"/>
      <c r="BQ183" s="341"/>
      <c r="BR183" s="340"/>
      <c r="BS183" s="340"/>
      <c r="BT183" s="340"/>
      <c r="BU183" s="340"/>
      <c r="BV183" s="340"/>
      <c r="BW183" s="340"/>
      <c r="BX183" s="340"/>
      <c r="BY183" s="340"/>
      <c r="BZ183" s="340"/>
      <c r="CA183" s="340"/>
    </row>
    <row r="184" spans="2:79">
      <c r="B184" s="343"/>
      <c r="C184" s="337"/>
      <c r="D184" s="338"/>
      <c r="E184" s="339"/>
      <c r="F184" s="340"/>
      <c r="G184" s="340"/>
      <c r="H184" s="340"/>
      <c r="I184" s="340"/>
      <c r="J184" s="340"/>
      <c r="K184" s="340"/>
      <c r="L184" s="340"/>
      <c r="M184" s="340"/>
      <c r="N184" s="340"/>
      <c r="O184" s="340"/>
      <c r="P184" s="340"/>
      <c r="Q184" s="341"/>
      <c r="R184" s="340"/>
      <c r="S184" s="340"/>
      <c r="T184" s="340"/>
      <c r="U184" s="340"/>
      <c r="V184" s="340"/>
      <c r="W184" s="340"/>
      <c r="X184" s="340"/>
      <c r="Y184" s="340"/>
      <c r="Z184" s="340"/>
      <c r="AA184" s="340"/>
      <c r="AB184" s="340"/>
      <c r="AC184" s="340"/>
      <c r="AD184" s="341"/>
      <c r="AE184" s="340"/>
      <c r="AF184" s="340"/>
      <c r="AG184" s="340"/>
      <c r="AH184" s="340"/>
      <c r="AI184" s="340"/>
      <c r="AJ184" s="340"/>
      <c r="AK184" s="340"/>
      <c r="AL184" s="340"/>
      <c r="AM184" s="340"/>
      <c r="AN184" s="340"/>
      <c r="AO184" s="340"/>
      <c r="AP184" s="340"/>
      <c r="AQ184" s="341"/>
      <c r="AR184" s="340"/>
      <c r="AS184" s="340"/>
      <c r="AT184" s="340"/>
      <c r="AU184" s="340"/>
      <c r="AV184" s="340"/>
      <c r="AW184" s="340"/>
      <c r="AX184" s="340"/>
      <c r="AY184" s="340"/>
      <c r="AZ184" s="340"/>
      <c r="BA184" s="340"/>
      <c r="BB184" s="340"/>
      <c r="BC184" s="340"/>
      <c r="BD184" s="341"/>
      <c r="BE184" s="340"/>
      <c r="BF184" s="340"/>
      <c r="BG184" s="340"/>
      <c r="BH184" s="340"/>
      <c r="BI184" s="340"/>
      <c r="BJ184" s="340"/>
      <c r="BK184" s="340"/>
      <c r="BL184" s="340"/>
      <c r="BM184" s="340"/>
      <c r="BN184" s="340"/>
      <c r="BO184" s="340"/>
      <c r="BP184" s="340"/>
      <c r="BQ184" s="341"/>
      <c r="BR184" s="340"/>
      <c r="BS184" s="340"/>
      <c r="BT184" s="340"/>
      <c r="BU184" s="340"/>
      <c r="BV184" s="340"/>
      <c r="BW184" s="340"/>
      <c r="BX184" s="340"/>
      <c r="BY184" s="340"/>
      <c r="BZ184" s="340"/>
      <c r="CA184" s="340"/>
    </row>
    <row r="185" spans="2:79">
      <c r="B185" s="343"/>
      <c r="C185" s="337"/>
      <c r="D185" s="338"/>
      <c r="E185" s="339"/>
      <c r="F185" s="340"/>
      <c r="G185" s="340"/>
      <c r="H185" s="340"/>
      <c r="I185" s="340"/>
      <c r="J185" s="340"/>
      <c r="K185" s="340"/>
      <c r="L185" s="340"/>
      <c r="M185" s="340"/>
      <c r="N185" s="340"/>
      <c r="O185" s="340"/>
      <c r="P185" s="340"/>
      <c r="Q185" s="341"/>
      <c r="R185" s="340"/>
      <c r="S185" s="340"/>
      <c r="T185" s="340"/>
      <c r="U185" s="340"/>
      <c r="V185" s="340"/>
      <c r="W185" s="340"/>
      <c r="X185" s="340"/>
      <c r="Y185" s="340"/>
      <c r="Z185" s="340"/>
      <c r="AA185" s="340"/>
      <c r="AB185" s="340"/>
      <c r="AC185" s="340"/>
      <c r="AD185" s="341"/>
      <c r="AE185" s="340"/>
      <c r="AF185" s="340"/>
      <c r="AG185" s="340"/>
      <c r="AH185" s="340"/>
      <c r="AI185" s="340"/>
      <c r="AJ185" s="340"/>
      <c r="AK185" s="340"/>
      <c r="AL185" s="340"/>
      <c r="AM185" s="340"/>
      <c r="AN185" s="340"/>
      <c r="AO185" s="340"/>
      <c r="AP185" s="340"/>
      <c r="AQ185" s="341"/>
      <c r="AR185" s="340"/>
      <c r="AS185" s="340"/>
      <c r="AT185" s="340"/>
      <c r="AU185" s="340"/>
      <c r="AV185" s="340"/>
      <c r="AW185" s="340"/>
      <c r="AX185" s="340"/>
      <c r="AY185" s="340"/>
      <c r="AZ185" s="340"/>
      <c r="BA185" s="340"/>
      <c r="BB185" s="340"/>
      <c r="BC185" s="340"/>
      <c r="BD185" s="341"/>
      <c r="BE185" s="340"/>
      <c r="BF185" s="340"/>
      <c r="BG185" s="340"/>
      <c r="BH185" s="340"/>
      <c r="BI185" s="340"/>
      <c r="BJ185" s="340"/>
      <c r="BK185" s="340"/>
      <c r="BL185" s="340"/>
      <c r="BM185" s="340"/>
      <c r="BN185" s="340"/>
      <c r="BO185" s="340"/>
      <c r="BP185" s="340"/>
      <c r="BQ185" s="341"/>
      <c r="BR185" s="340"/>
      <c r="BS185" s="340"/>
      <c r="BT185" s="340"/>
      <c r="BU185" s="340"/>
      <c r="BV185" s="340"/>
      <c r="BW185" s="340"/>
      <c r="BX185" s="340"/>
      <c r="BY185" s="340"/>
      <c r="BZ185" s="340"/>
      <c r="CA185" s="340"/>
    </row>
    <row r="186" spans="2:79">
      <c r="B186" s="343"/>
      <c r="C186" s="337"/>
      <c r="D186" s="338"/>
      <c r="E186" s="339"/>
      <c r="F186" s="340"/>
      <c r="G186" s="340"/>
      <c r="H186" s="340"/>
      <c r="I186" s="340"/>
      <c r="J186" s="340"/>
      <c r="K186" s="340"/>
      <c r="L186" s="340"/>
      <c r="M186" s="340"/>
      <c r="N186" s="340"/>
      <c r="O186" s="340"/>
      <c r="P186" s="340"/>
      <c r="Q186" s="341"/>
      <c r="R186" s="340"/>
      <c r="S186" s="340"/>
      <c r="T186" s="340"/>
      <c r="U186" s="340"/>
      <c r="V186" s="340"/>
      <c r="W186" s="340"/>
      <c r="X186" s="340"/>
      <c r="Y186" s="340"/>
      <c r="Z186" s="340"/>
      <c r="AA186" s="340"/>
      <c r="AB186" s="340"/>
      <c r="AC186" s="340"/>
      <c r="AD186" s="341"/>
      <c r="AE186" s="340"/>
      <c r="AF186" s="340"/>
      <c r="AG186" s="340"/>
      <c r="AH186" s="340"/>
      <c r="AI186" s="340"/>
      <c r="AJ186" s="340"/>
      <c r="AK186" s="340"/>
      <c r="AL186" s="340"/>
      <c r="AM186" s="340"/>
      <c r="AN186" s="340"/>
      <c r="AO186" s="340"/>
      <c r="AP186" s="340"/>
      <c r="AQ186" s="341"/>
      <c r="AR186" s="340"/>
      <c r="AS186" s="340"/>
      <c r="AT186" s="340"/>
      <c r="AU186" s="340"/>
      <c r="AV186" s="340"/>
      <c r="AW186" s="340"/>
      <c r="AX186" s="340"/>
      <c r="AY186" s="340"/>
      <c r="AZ186" s="340"/>
      <c r="BA186" s="340"/>
      <c r="BB186" s="340"/>
      <c r="BC186" s="340"/>
      <c r="BD186" s="341"/>
      <c r="BE186" s="340"/>
      <c r="BF186" s="340"/>
      <c r="BG186" s="340"/>
      <c r="BH186" s="340"/>
      <c r="BI186" s="340"/>
      <c r="BJ186" s="340"/>
      <c r="BK186" s="340"/>
      <c r="BL186" s="340"/>
      <c r="BM186" s="340"/>
      <c r="BN186" s="340"/>
      <c r="BO186" s="340"/>
      <c r="BP186" s="340"/>
      <c r="BQ186" s="341"/>
      <c r="BR186" s="340"/>
      <c r="BS186" s="340"/>
      <c r="BT186" s="340"/>
      <c r="BU186" s="340"/>
      <c r="BV186" s="340"/>
      <c r="BW186" s="340"/>
      <c r="BX186" s="340"/>
      <c r="BY186" s="340"/>
      <c r="BZ186" s="340"/>
      <c r="CA186" s="340"/>
    </row>
    <row r="187" spans="2:79">
      <c r="B187" s="343"/>
      <c r="C187" s="337"/>
      <c r="D187" s="338"/>
      <c r="E187" s="339"/>
      <c r="F187" s="340"/>
      <c r="G187" s="340"/>
      <c r="H187" s="340"/>
      <c r="I187" s="340"/>
      <c r="J187" s="340"/>
      <c r="K187" s="340"/>
      <c r="L187" s="340"/>
      <c r="M187" s="340"/>
      <c r="N187" s="340"/>
      <c r="O187" s="340"/>
      <c r="P187" s="340"/>
      <c r="Q187" s="341"/>
      <c r="R187" s="340"/>
      <c r="S187" s="340"/>
      <c r="T187" s="340"/>
      <c r="U187" s="340"/>
      <c r="V187" s="340"/>
      <c r="W187" s="340"/>
      <c r="X187" s="340"/>
      <c r="Y187" s="340"/>
      <c r="Z187" s="340"/>
      <c r="AA187" s="340"/>
      <c r="AB187" s="340"/>
      <c r="AC187" s="340"/>
      <c r="AD187" s="341"/>
      <c r="AE187" s="340"/>
      <c r="AF187" s="340"/>
      <c r="AG187" s="340"/>
      <c r="AH187" s="340"/>
      <c r="AI187" s="340"/>
      <c r="AJ187" s="340"/>
      <c r="AK187" s="340"/>
      <c r="AL187" s="340"/>
      <c r="AM187" s="340"/>
      <c r="AN187" s="340"/>
      <c r="AO187" s="340"/>
      <c r="AP187" s="340"/>
      <c r="AQ187" s="341"/>
      <c r="AR187" s="340"/>
      <c r="AS187" s="340"/>
      <c r="AT187" s="340"/>
      <c r="AU187" s="340"/>
      <c r="AV187" s="340"/>
      <c r="AW187" s="340"/>
      <c r="AX187" s="340"/>
      <c r="AY187" s="340"/>
      <c r="AZ187" s="340"/>
      <c r="BA187" s="340"/>
      <c r="BB187" s="340"/>
      <c r="BC187" s="340"/>
      <c r="BD187" s="341"/>
      <c r="BE187" s="340"/>
      <c r="BF187" s="340"/>
      <c r="BG187" s="340"/>
      <c r="BH187" s="340"/>
      <c r="BI187" s="340"/>
      <c r="BJ187" s="340"/>
      <c r="BK187" s="340"/>
      <c r="BL187" s="340"/>
      <c r="BM187" s="340"/>
      <c r="BN187" s="340"/>
      <c r="BO187" s="340"/>
      <c r="BP187" s="340"/>
      <c r="BQ187" s="341"/>
      <c r="BR187" s="340"/>
      <c r="BS187" s="340"/>
      <c r="BT187" s="340"/>
      <c r="BU187" s="340"/>
      <c r="BV187" s="340"/>
      <c r="BW187" s="340"/>
      <c r="BX187" s="340"/>
      <c r="BY187" s="340"/>
      <c r="BZ187" s="340"/>
      <c r="CA187" s="340"/>
    </row>
    <row r="188" spans="2:79">
      <c r="B188" s="343"/>
      <c r="C188" s="337"/>
      <c r="D188" s="338"/>
      <c r="E188" s="339"/>
      <c r="F188" s="340"/>
      <c r="G188" s="340"/>
      <c r="H188" s="340"/>
      <c r="I188" s="340"/>
      <c r="J188" s="340"/>
      <c r="K188" s="340"/>
      <c r="L188" s="340"/>
      <c r="M188" s="340"/>
      <c r="N188" s="340"/>
      <c r="O188" s="340"/>
      <c r="P188" s="340"/>
      <c r="Q188" s="341"/>
      <c r="R188" s="340"/>
      <c r="S188" s="340"/>
      <c r="T188" s="340"/>
      <c r="U188" s="340"/>
      <c r="V188" s="340"/>
      <c r="W188" s="340"/>
      <c r="X188" s="340"/>
      <c r="Y188" s="340"/>
      <c r="Z188" s="340"/>
      <c r="AA188" s="340"/>
      <c r="AB188" s="340"/>
      <c r="AC188" s="340"/>
      <c r="AD188" s="341"/>
      <c r="AE188" s="340"/>
      <c r="AF188" s="340"/>
      <c r="AG188" s="340"/>
      <c r="AH188" s="340"/>
      <c r="AI188" s="340"/>
      <c r="AJ188" s="340"/>
      <c r="AK188" s="340"/>
      <c r="AL188" s="340"/>
      <c r="AM188" s="340"/>
      <c r="AN188" s="340"/>
      <c r="AO188" s="340"/>
      <c r="AP188" s="340"/>
      <c r="AQ188" s="341"/>
      <c r="AR188" s="340"/>
      <c r="AS188" s="340"/>
      <c r="AT188" s="340"/>
      <c r="AU188" s="340"/>
      <c r="AV188" s="340"/>
      <c r="AW188" s="340"/>
      <c r="AX188" s="340"/>
      <c r="AY188" s="340"/>
      <c r="AZ188" s="340"/>
      <c r="BA188" s="340"/>
      <c r="BB188" s="340"/>
      <c r="BC188" s="340"/>
      <c r="BD188" s="341"/>
      <c r="BE188" s="340"/>
      <c r="BF188" s="340"/>
      <c r="BG188" s="340"/>
      <c r="BH188" s="340"/>
      <c r="BI188" s="340"/>
      <c r="BJ188" s="340"/>
      <c r="BK188" s="340"/>
      <c r="BL188" s="340"/>
      <c r="BM188" s="340"/>
      <c r="BN188" s="340"/>
      <c r="BO188" s="340"/>
      <c r="BP188" s="340"/>
      <c r="BQ188" s="341"/>
      <c r="BR188" s="340"/>
      <c r="BS188" s="340"/>
      <c r="BT188" s="340"/>
      <c r="BU188" s="340"/>
      <c r="BV188" s="340"/>
      <c r="BW188" s="340"/>
      <c r="BX188" s="340"/>
      <c r="BY188" s="340"/>
      <c r="BZ188" s="340"/>
      <c r="CA188" s="340"/>
    </row>
    <row r="189" spans="2:79">
      <c r="B189" s="343"/>
      <c r="C189" s="337"/>
      <c r="D189" s="338"/>
      <c r="E189" s="339"/>
      <c r="F189" s="340"/>
      <c r="G189" s="340"/>
      <c r="H189" s="340"/>
      <c r="I189" s="340"/>
      <c r="J189" s="340"/>
      <c r="K189" s="340"/>
      <c r="L189" s="340"/>
      <c r="M189" s="340"/>
      <c r="N189" s="340"/>
      <c r="O189" s="340"/>
      <c r="P189" s="340"/>
      <c r="Q189" s="341"/>
      <c r="R189" s="340"/>
      <c r="S189" s="340"/>
      <c r="T189" s="340"/>
      <c r="U189" s="340"/>
      <c r="V189" s="340"/>
      <c r="W189" s="340"/>
      <c r="X189" s="340"/>
      <c r="Y189" s="340"/>
      <c r="Z189" s="340"/>
      <c r="AA189" s="340"/>
      <c r="AB189" s="340"/>
      <c r="AC189" s="340"/>
      <c r="AD189" s="341"/>
      <c r="AE189" s="340"/>
      <c r="AF189" s="340"/>
      <c r="AG189" s="340"/>
      <c r="AH189" s="340"/>
      <c r="AI189" s="340"/>
      <c r="AJ189" s="340"/>
      <c r="AK189" s="340"/>
      <c r="AL189" s="340"/>
      <c r="AM189" s="340"/>
      <c r="AN189" s="340"/>
      <c r="AO189" s="340"/>
      <c r="AP189" s="340"/>
      <c r="AQ189" s="341"/>
      <c r="AR189" s="340"/>
      <c r="AS189" s="340"/>
      <c r="AT189" s="340"/>
      <c r="AU189" s="340"/>
      <c r="AV189" s="340"/>
      <c r="AW189" s="340"/>
      <c r="AX189" s="340"/>
      <c r="AY189" s="340"/>
      <c r="AZ189" s="340"/>
      <c r="BA189" s="340"/>
      <c r="BB189" s="340"/>
      <c r="BC189" s="340"/>
      <c r="BD189" s="341"/>
      <c r="BE189" s="340"/>
      <c r="BF189" s="340"/>
      <c r="BG189" s="340"/>
      <c r="BH189" s="340"/>
      <c r="BI189" s="340"/>
      <c r="BJ189" s="340"/>
      <c r="BK189" s="340"/>
      <c r="BL189" s="340"/>
      <c r="BM189" s="340"/>
      <c r="BN189" s="340"/>
      <c r="BO189" s="340"/>
      <c r="BP189" s="340"/>
      <c r="BQ189" s="341"/>
      <c r="BR189" s="340"/>
      <c r="BS189" s="340"/>
      <c r="BT189" s="340"/>
      <c r="BU189" s="340"/>
      <c r="BV189" s="340"/>
      <c r="BW189" s="340"/>
      <c r="BX189" s="340"/>
      <c r="BY189" s="340"/>
      <c r="BZ189" s="340"/>
      <c r="CA189" s="340"/>
    </row>
    <row r="190" spans="2:79">
      <c r="B190" s="343"/>
      <c r="C190" s="337"/>
      <c r="D190" s="338"/>
      <c r="E190" s="339"/>
      <c r="F190" s="340"/>
      <c r="G190" s="340"/>
      <c r="H190" s="340"/>
      <c r="I190" s="340"/>
      <c r="J190" s="340"/>
      <c r="K190" s="340"/>
      <c r="L190" s="340"/>
      <c r="M190" s="340"/>
      <c r="N190" s="340"/>
      <c r="O190" s="340"/>
      <c r="P190" s="340"/>
      <c r="Q190" s="341"/>
      <c r="R190" s="340"/>
      <c r="S190" s="340"/>
      <c r="T190" s="340"/>
      <c r="U190" s="340"/>
      <c r="V190" s="340"/>
      <c r="W190" s="340"/>
      <c r="X190" s="340"/>
      <c r="Y190" s="340"/>
      <c r="Z190" s="340"/>
      <c r="AA190" s="340"/>
      <c r="AB190" s="340"/>
      <c r="AC190" s="340"/>
      <c r="AD190" s="341"/>
      <c r="AE190" s="340"/>
      <c r="AF190" s="340"/>
      <c r="AG190" s="340"/>
      <c r="AH190" s="340"/>
      <c r="AI190" s="340"/>
      <c r="AJ190" s="340"/>
      <c r="AK190" s="340"/>
      <c r="AL190" s="340"/>
      <c r="AM190" s="340"/>
      <c r="AN190" s="340"/>
      <c r="AO190" s="340"/>
      <c r="AP190" s="340"/>
      <c r="AQ190" s="341"/>
      <c r="AR190" s="340"/>
      <c r="AS190" s="340"/>
      <c r="AT190" s="340"/>
      <c r="AU190" s="340"/>
      <c r="AV190" s="340"/>
      <c r="AW190" s="340"/>
      <c r="AX190" s="340"/>
      <c r="AY190" s="340"/>
      <c r="AZ190" s="340"/>
      <c r="BA190" s="340"/>
      <c r="BB190" s="340"/>
      <c r="BC190" s="340"/>
      <c r="BD190" s="341"/>
      <c r="BE190" s="340"/>
      <c r="BF190" s="340"/>
      <c r="BG190" s="340"/>
      <c r="BH190" s="340"/>
      <c r="BI190" s="340"/>
      <c r="BJ190" s="340"/>
      <c r="BK190" s="340"/>
      <c r="BL190" s="340"/>
      <c r="BM190" s="340"/>
      <c r="BN190" s="340"/>
      <c r="BO190" s="340"/>
      <c r="BP190" s="340"/>
      <c r="BQ190" s="341"/>
      <c r="BR190" s="340"/>
      <c r="BS190" s="340"/>
      <c r="BT190" s="340"/>
      <c r="BU190" s="340"/>
      <c r="BV190" s="340"/>
      <c r="BW190" s="340"/>
      <c r="BX190" s="340"/>
      <c r="BY190" s="340"/>
      <c r="BZ190" s="340"/>
      <c r="CA190" s="340"/>
    </row>
    <row r="191" spans="2:79">
      <c r="B191" s="343"/>
      <c r="C191" s="337"/>
      <c r="D191" s="338"/>
      <c r="E191" s="339"/>
      <c r="F191" s="340"/>
      <c r="G191" s="340"/>
      <c r="H191" s="340"/>
      <c r="I191" s="340"/>
      <c r="J191" s="340"/>
      <c r="K191" s="340"/>
      <c r="L191" s="340"/>
      <c r="M191" s="340"/>
      <c r="N191" s="340"/>
      <c r="O191" s="340"/>
      <c r="P191" s="340"/>
      <c r="Q191" s="341"/>
      <c r="R191" s="340"/>
      <c r="S191" s="340"/>
      <c r="T191" s="340"/>
      <c r="U191" s="340"/>
      <c r="V191" s="340"/>
      <c r="W191" s="340"/>
      <c r="X191" s="340"/>
      <c r="Y191" s="340"/>
      <c r="Z191" s="340"/>
      <c r="AA191" s="340"/>
      <c r="AB191" s="340"/>
      <c r="AC191" s="340"/>
      <c r="AD191" s="341"/>
      <c r="AE191" s="340"/>
      <c r="AF191" s="340"/>
      <c r="AG191" s="340"/>
      <c r="AH191" s="340"/>
      <c r="AI191" s="340"/>
      <c r="AJ191" s="340"/>
      <c r="AK191" s="340"/>
      <c r="AL191" s="340"/>
      <c r="AM191" s="340"/>
      <c r="AN191" s="340"/>
      <c r="AO191" s="340"/>
      <c r="AP191" s="340"/>
      <c r="AQ191" s="341"/>
      <c r="AR191" s="340"/>
      <c r="AS191" s="340"/>
      <c r="AT191" s="340"/>
      <c r="AU191" s="340"/>
      <c r="AV191" s="340"/>
      <c r="AW191" s="340"/>
      <c r="AX191" s="340"/>
      <c r="AY191" s="340"/>
      <c r="AZ191" s="340"/>
      <c r="BA191" s="340"/>
      <c r="BB191" s="340"/>
      <c r="BC191" s="340"/>
      <c r="BD191" s="341"/>
      <c r="BE191" s="340"/>
      <c r="BF191" s="340"/>
      <c r="BG191" s="340"/>
      <c r="BH191" s="340"/>
      <c r="BI191" s="340"/>
      <c r="BJ191" s="340"/>
      <c r="BK191" s="340"/>
      <c r="BL191" s="340"/>
      <c r="BM191" s="340"/>
      <c r="BN191" s="340"/>
      <c r="BO191" s="340"/>
      <c r="BP191" s="340"/>
      <c r="BQ191" s="341"/>
      <c r="BR191" s="340"/>
      <c r="BS191" s="340"/>
      <c r="BT191" s="340"/>
      <c r="BU191" s="340"/>
      <c r="BV191" s="340"/>
      <c r="BW191" s="340"/>
      <c r="BX191" s="340"/>
      <c r="BY191" s="340"/>
      <c r="BZ191" s="340"/>
      <c r="CA191" s="340"/>
    </row>
    <row r="192" spans="2:79">
      <c r="B192" s="343"/>
      <c r="C192" s="337"/>
      <c r="D192" s="338"/>
      <c r="E192" s="339"/>
      <c r="F192" s="340"/>
      <c r="G192" s="340"/>
      <c r="H192" s="340"/>
      <c r="I192" s="340"/>
      <c r="J192" s="340"/>
      <c r="K192" s="340"/>
      <c r="L192" s="340"/>
      <c r="M192" s="340"/>
      <c r="N192" s="340"/>
      <c r="O192" s="340"/>
      <c r="P192" s="340"/>
      <c r="Q192" s="341"/>
      <c r="R192" s="340"/>
      <c r="S192" s="340"/>
      <c r="T192" s="340"/>
      <c r="U192" s="340"/>
      <c r="V192" s="340"/>
      <c r="W192" s="340"/>
      <c r="X192" s="340"/>
      <c r="Y192" s="340"/>
      <c r="Z192" s="340"/>
      <c r="AA192" s="340"/>
      <c r="AB192" s="340"/>
      <c r="AC192" s="340"/>
      <c r="AD192" s="341"/>
      <c r="AE192" s="340"/>
      <c r="AF192" s="340"/>
      <c r="AG192" s="340"/>
      <c r="AH192" s="340"/>
      <c r="AI192" s="340"/>
      <c r="AJ192" s="340"/>
      <c r="AK192" s="340"/>
      <c r="AL192" s="340"/>
      <c r="AM192" s="340"/>
      <c r="AN192" s="340"/>
      <c r="AO192" s="340"/>
      <c r="AP192" s="340"/>
      <c r="AQ192" s="341"/>
      <c r="AR192" s="340"/>
      <c r="AS192" s="340"/>
      <c r="AT192" s="340"/>
      <c r="AU192" s="340"/>
      <c r="AV192" s="340"/>
      <c r="AW192" s="340"/>
      <c r="AX192" s="340"/>
      <c r="AY192" s="340"/>
      <c r="AZ192" s="340"/>
      <c r="BA192" s="340"/>
      <c r="BB192" s="340"/>
      <c r="BC192" s="340"/>
      <c r="BD192" s="341"/>
      <c r="BE192" s="340"/>
      <c r="BF192" s="340"/>
      <c r="BG192" s="340"/>
      <c r="BH192" s="340"/>
      <c r="BI192" s="340"/>
      <c r="BJ192" s="340"/>
      <c r="BK192" s="340"/>
      <c r="BL192" s="340"/>
      <c r="BM192" s="340"/>
      <c r="BN192" s="340"/>
      <c r="BO192" s="340"/>
      <c r="BP192" s="340"/>
      <c r="BQ192" s="341"/>
      <c r="BR192" s="340"/>
      <c r="BS192" s="340"/>
      <c r="BT192" s="340"/>
      <c r="BU192" s="340"/>
      <c r="BV192" s="340"/>
      <c r="BW192" s="340"/>
      <c r="BX192" s="340"/>
      <c r="BY192" s="340"/>
      <c r="BZ192" s="340"/>
      <c r="CA192" s="340"/>
    </row>
    <row r="193" spans="2:79">
      <c r="B193" s="343"/>
      <c r="C193" s="337"/>
      <c r="D193" s="338"/>
      <c r="E193" s="339"/>
      <c r="F193" s="340"/>
      <c r="G193" s="340"/>
      <c r="H193" s="340"/>
      <c r="I193" s="340"/>
      <c r="J193" s="340"/>
      <c r="K193" s="340"/>
      <c r="L193" s="340"/>
      <c r="M193" s="340"/>
      <c r="N193" s="340"/>
      <c r="O193" s="340"/>
      <c r="P193" s="340"/>
      <c r="Q193" s="341"/>
      <c r="R193" s="340"/>
      <c r="S193" s="340"/>
      <c r="T193" s="340"/>
      <c r="U193" s="340"/>
      <c r="V193" s="340"/>
      <c r="W193" s="340"/>
      <c r="X193" s="340"/>
      <c r="Y193" s="340"/>
      <c r="Z193" s="340"/>
      <c r="AA193" s="340"/>
      <c r="AB193" s="340"/>
      <c r="AC193" s="340"/>
      <c r="AD193" s="341"/>
      <c r="AE193" s="340"/>
      <c r="AF193" s="340"/>
      <c r="AG193" s="340"/>
      <c r="AH193" s="340"/>
      <c r="AI193" s="340"/>
      <c r="AJ193" s="340"/>
      <c r="AK193" s="340"/>
      <c r="AL193" s="340"/>
      <c r="AM193" s="340"/>
      <c r="AN193" s="340"/>
      <c r="AO193" s="340"/>
      <c r="AP193" s="340"/>
      <c r="AQ193" s="341"/>
      <c r="AR193" s="340"/>
      <c r="AS193" s="340"/>
      <c r="AT193" s="340"/>
      <c r="AU193" s="340"/>
      <c r="AV193" s="340"/>
      <c r="AW193" s="340"/>
      <c r="AX193" s="340"/>
      <c r="AY193" s="340"/>
      <c r="AZ193" s="340"/>
      <c r="BA193" s="340"/>
      <c r="BB193" s="340"/>
      <c r="BC193" s="340"/>
      <c r="BD193" s="341"/>
      <c r="BE193" s="340"/>
      <c r="BF193" s="340"/>
      <c r="BG193" s="340"/>
      <c r="BH193" s="340"/>
      <c r="BI193" s="340"/>
      <c r="BJ193" s="340"/>
      <c r="BK193" s="340"/>
      <c r="BL193" s="340"/>
      <c r="BM193" s="340"/>
      <c r="BN193" s="340"/>
      <c r="BO193" s="340"/>
      <c r="BP193" s="340"/>
      <c r="BQ193" s="341"/>
      <c r="BR193" s="340"/>
      <c r="BS193" s="340"/>
      <c r="BT193" s="340"/>
      <c r="BU193" s="340"/>
      <c r="BV193" s="340"/>
      <c r="BW193" s="340"/>
      <c r="BX193" s="340"/>
      <c r="BY193" s="340"/>
      <c r="BZ193" s="340"/>
      <c r="CA193" s="340"/>
    </row>
    <row r="194" spans="2:79">
      <c r="B194" s="343"/>
      <c r="C194" s="337"/>
      <c r="D194" s="338"/>
      <c r="E194" s="339"/>
      <c r="F194" s="340"/>
      <c r="G194" s="340"/>
      <c r="H194" s="340"/>
      <c r="I194" s="340"/>
      <c r="J194" s="340"/>
      <c r="K194" s="340"/>
      <c r="L194" s="340"/>
      <c r="M194" s="340"/>
      <c r="N194" s="340"/>
      <c r="O194" s="340"/>
      <c r="P194" s="340"/>
      <c r="Q194" s="341"/>
      <c r="R194" s="340"/>
      <c r="S194" s="340"/>
      <c r="T194" s="340"/>
      <c r="U194" s="340"/>
      <c r="V194" s="340"/>
      <c r="W194" s="340"/>
      <c r="X194" s="340"/>
      <c r="Y194" s="340"/>
      <c r="Z194" s="340"/>
      <c r="AA194" s="340"/>
      <c r="AB194" s="340"/>
      <c r="AC194" s="340"/>
      <c r="AD194" s="341"/>
      <c r="AE194" s="340"/>
      <c r="AF194" s="340"/>
      <c r="AG194" s="340"/>
      <c r="AH194" s="340"/>
      <c r="AI194" s="340"/>
      <c r="AJ194" s="340"/>
      <c r="AK194" s="340"/>
      <c r="AL194" s="340"/>
      <c r="AM194" s="340"/>
      <c r="AN194" s="340"/>
      <c r="AO194" s="340"/>
      <c r="AP194" s="340"/>
      <c r="AQ194" s="341"/>
      <c r="AR194" s="340"/>
      <c r="AS194" s="340"/>
      <c r="AT194" s="340"/>
      <c r="AU194" s="340"/>
      <c r="AV194" s="340"/>
      <c r="AW194" s="340"/>
      <c r="AX194" s="340"/>
      <c r="AY194" s="340"/>
      <c r="AZ194" s="340"/>
      <c r="BA194" s="340"/>
      <c r="BB194" s="340"/>
      <c r="BC194" s="340"/>
      <c r="BD194" s="341"/>
      <c r="BE194" s="340"/>
      <c r="BF194" s="340"/>
      <c r="BG194" s="340"/>
      <c r="BH194" s="340"/>
      <c r="BI194" s="340"/>
      <c r="BJ194" s="340"/>
      <c r="BK194" s="340"/>
      <c r="BL194" s="340"/>
      <c r="BM194" s="340"/>
      <c r="BN194" s="340"/>
      <c r="BO194" s="340"/>
      <c r="BP194" s="340"/>
      <c r="BQ194" s="341"/>
      <c r="BR194" s="340"/>
      <c r="BS194" s="340"/>
      <c r="BT194" s="340"/>
      <c r="BU194" s="340"/>
      <c r="BV194" s="340"/>
      <c r="BW194" s="340"/>
      <c r="BX194" s="340"/>
      <c r="BY194" s="340"/>
      <c r="BZ194" s="340"/>
      <c r="CA194" s="340"/>
    </row>
    <row r="195" spans="2:79">
      <c r="B195" s="343"/>
      <c r="C195" s="337"/>
      <c r="D195" s="338"/>
      <c r="E195" s="339"/>
      <c r="F195" s="340"/>
      <c r="G195" s="340"/>
      <c r="H195" s="340"/>
      <c r="I195" s="340"/>
      <c r="J195" s="340"/>
      <c r="K195" s="340"/>
      <c r="L195" s="340"/>
      <c r="M195" s="340"/>
      <c r="N195" s="340"/>
      <c r="O195" s="340"/>
      <c r="P195" s="340"/>
      <c r="Q195" s="341"/>
      <c r="R195" s="340"/>
      <c r="S195" s="340"/>
      <c r="T195" s="340"/>
      <c r="U195" s="340"/>
      <c r="V195" s="340"/>
      <c r="W195" s="340"/>
      <c r="X195" s="340"/>
      <c r="Y195" s="340"/>
      <c r="Z195" s="340"/>
      <c r="AA195" s="340"/>
      <c r="AB195" s="340"/>
      <c r="AC195" s="340"/>
      <c r="AD195" s="341"/>
      <c r="AE195" s="340"/>
      <c r="AF195" s="340"/>
      <c r="AG195" s="340"/>
      <c r="AH195" s="340"/>
      <c r="AI195" s="340"/>
      <c r="AJ195" s="340"/>
      <c r="AK195" s="340"/>
      <c r="AL195" s="340"/>
      <c r="AM195" s="340"/>
      <c r="AN195" s="340"/>
      <c r="AO195" s="340"/>
      <c r="AP195" s="340"/>
      <c r="AQ195" s="341"/>
      <c r="AR195" s="340"/>
      <c r="AS195" s="340"/>
      <c r="AT195" s="340"/>
      <c r="AU195" s="340"/>
      <c r="AV195" s="340"/>
      <c r="AW195" s="340"/>
      <c r="AX195" s="340"/>
      <c r="AY195" s="340"/>
      <c r="AZ195" s="340"/>
      <c r="BA195" s="340"/>
      <c r="BB195" s="340"/>
      <c r="BC195" s="340"/>
      <c r="BD195" s="341"/>
      <c r="BE195" s="340"/>
      <c r="BF195" s="340"/>
      <c r="BG195" s="340"/>
      <c r="BH195" s="340"/>
      <c r="BI195" s="340"/>
      <c r="BJ195" s="340"/>
      <c r="BK195" s="340"/>
      <c r="BL195" s="340"/>
      <c r="BM195" s="340"/>
      <c r="BN195" s="340"/>
      <c r="BO195" s="340"/>
      <c r="BP195" s="340"/>
      <c r="BQ195" s="341"/>
      <c r="BR195" s="340"/>
      <c r="BS195" s="340"/>
      <c r="BT195" s="340"/>
      <c r="BU195" s="340"/>
      <c r="BV195" s="340"/>
      <c r="BW195" s="340"/>
      <c r="BX195" s="340"/>
      <c r="BY195" s="340"/>
      <c r="BZ195" s="340"/>
      <c r="CA195" s="340"/>
    </row>
    <row r="196" spans="2:79">
      <c r="B196" s="343"/>
      <c r="C196" s="337"/>
      <c r="D196" s="338"/>
      <c r="E196" s="339"/>
      <c r="F196" s="340"/>
      <c r="G196" s="340"/>
      <c r="H196" s="340"/>
      <c r="I196" s="340"/>
      <c r="J196" s="340"/>
      <c r="K196" s="340"/>
      <c r="L196" s="340"/>
      <c r="M196" s="340"/>
      <c r="N196" s="340"/>
      <c r="O196" s="340"/>
      <c r="P196" s="340"/>
      <c r="Q196" s="341"/>
      <c r="R196" s="340"/>
      <c r="S196" s="340"/>
      <c r="T196" s="340"/>
      <c r="U196" s="340"/>
      <c r="V196" s="340"/>
      <c r="W196" s="340"/>
      <c r="X196" s="340"/>
      <c r="Y196" s="340"/>
      <c r="Z196" s="340"/>
      <c r="AA196" s="340"/>
      <c r="AB196" s="340"/>
      <c r="AC196" s="340"/>
      <c r="AD196" s="341"/>
      <c r="AE196" s="340"/>
      <c r="AF196" s="340"/>
      <c r="AG196" s="340"/>
      <c r="AH196" s="340"/>
      <c r="AI196" s="340"/>
      <c r="AJ196" s="340"/>
      <c r="AK196" s="340"/>
      <c r="AL196" s="340"/>
      <c r="AM196" s="340"/>
      <c r="AN196" s="340"/>
      <c r="AO196" s="340"/>
      <c r="AP196" s="340"/>
      <c r="AQ196" s="341"/>
      <c r="AR196" s="340"/>
      <c r="AS196" s="340"/>
      <c r="AT196" s="340"/>
      <c r="AU196" s="340"/>
      <c r="AV196" s="340"/>
      <c r="AW196" s="340"/>
      <c r="AX196" s="340"/>
      <c r="AY196" s="340"/>
      <c r="AZ196" s="340"/>
      <c r="BA196" s="340"/>
      <c r="BB196" s="340"/>
      <c r="BC196" s="340"/>
      <c r="BD196" s="341"/>
      <c r="BE196" s="340"/>
      <c r="BF196" s="340"/>
      <c r="BG196" s="340"/>
      <c r="BH196" s="340"/>
      <c r="BI196" s="340"/>
      <c r="BJ196" s="340"/>
      <c r="BK196" s="340"/>
      <c r="BL196" s="340"/>
      <c r="BM196" s="340"/>
      <c r="BN196" s="340"/>
      <c r="BO196" s="340"/>
      <c r="BP196" s="340"/>
      <c r="BQ196" s="341"/>
      <c r="BR196" s="340"/>
      <c r="BS196" s="340"/>
      <c r="BT196" s="340"/>
      <c r="BU196" s="340"/>
      <c r="BV196" s="340"/>
      <c r="BW196" s="340"/>
      <c r="BX196" s="340"/>
      <c r="BY196" s="340"/>
      <c r="BZ196" s="340"/>
      <c r="CA196" s="340"/>
    </row>
    <row r="197" spans="2:79">
      <c r="B197" s="343"/>
      <c r="C197" s="337"/>
      <c r="D197" s="338"/>
      <c r="E197" s="339"/>
      <c r="F197" s="340"/>
      <c r="G197" s="340"/>
      <c r="H197" s="340"/>
      <c r="I197" s="340"/>
      <c r="J197" s="340"/>
      <c r="K197" s="340"/>
      <c r="L197" s="340"/>
      <c r="M197" s="340"/>
      <c r="N197" s="340"/>
      <c r="O197" s="340"/>
      <c r="P197" s="340"/>
      <c r="Q197" s="341"/>
      <c r="R197" s="340"/>
      <c r="S197" s="340"/>
      <c r="T197" s="340"/>
      <c r="U197" s="340"/>
      <c r="V197" s="340"/>
      <c r="W197" s="340"/>
      <c r="X197" s="340"/>
      <c r="Y197" s="340"/>
      <c r="Z197" s="340"/>
      <c r="AA197" s="340"/>
      <c r="AB197" s="340"/>
      <c r="AC197" s="340"/>
      <c r="AD197" s="341"/>
      <c r="AE197" s="340"/>
      <c r="AF197" s="340"/>
      <c r="AG197" s="340"/>
      <c r="AH197" s="340"/>
      <c r="AI197" s="340"/>
      <c r="AJ197" s="340"/>
      <c r="AK197" s="340"/>
      <c r="AL197" s="340"/>
      <c r="AM197" s="340"/>
      <c r="AN197" s="340"/>
      <c r="AO197" s="340"/>
      <c r="AP197" s="340"/>
      <c r="AQ197" s="341"/>
      <c r="AR197" s="340"/>
      <c r="AS197" s="340"/>
      <c r="AT197" s="340"/>
      <c r="AU197" s="340"/>
      <c r="AV197" s="340"/>
      <c r="AW197" s="340"/>
      <c r="AX197" s="340"/>
      <c r="AY197" s="340"/>
      <c r="AZ197" s="340"/>
      <c r="BA197" s="340"/>
      <c r="BB197" s="340"/>
      <c r="BC197" s="340"/>
      <c r="BD197" s="341"/>
      <c r="BE197" s="340"/>
      <c r="BF197" s="340"/>
      <c r="BG197" s="340"/>
      <c r="BH197" s="340"/>
      <c r="BI197" s="340"/>
      <c r="BJ197" s="340"/>
      <c r="BK197" s="340"/>
      <c r="BL197" s="340"/>
      <c r="BM197" s="340"/>
      <c r="BN197" s="340"/>
      <c r="BO197" s="340"/>
      <c r="BP197" s="340"/>
      <c r="BQ197" s="341"/>
      <c r="BR197" s="340"/>
      <c r="BS197" s="340"/>
      <c r="BT197" s="340"/>
      <c r="BU197" s="340"/>
      <c r="BV197" s="340"/>
      <c r="BW197" s="340"/>
      <c r="BX197" s="340"/>
      <c r="BY197" s="340"/>
      <c r="BZ197" s="340"/>
      <c r="CA197" s="340"/>
    </row>
    <row r="198" spans="2:79">
      <c r="B198" s="343"/>
      <c r="C198" s="337"/>
      <c r="D198" s="338"/>
      <c r="E198" s="339"/>
      <c r="F198" s="340"/>
      <c r="G198" s="340"/>
      <c r="H198" s="340"/>
      <c r="I198" s="340"/>
      <c r="J198" s="340"/>
      <c r="K198" s="340"/>
      <c r="L198" s="340"/>
      <c r="M198" s="340"/>
      <c r="N198" s="340"/>
      <c r="O198" s="340"/>
      <c r="P198" s="340"/>
      <c r="Q198" s="341"/>
      <c r="R198" s="340"/>
      <c r="S198" s="340"/>
      <c r="T198" s="340"/>
      <c r="U198" s="340"/>
      <c r="V198" s="340"/>
      <c r="W198" s="340"/>
      <c r="X198" s="340"/>
      <c r="Y198" s="340"/>
      <c r="Z198" s="340"/>
      <c r="AA198" s="340"/>
      <c r="AB198" s="340"/>
      <c r="AC198" s="340"/>
      <c r="AD198" s="341"/>
      <c r="AE198" s="340"/>
      <c r="AF198" s="340"/>
      <c r="AG198" s="340"/>
      <c r="AH198" s="340"/>
      <c r="AI198" s="340"/>
      <c r="AJ198" s="340"/>
      <c r="AK198" s="340"/>
      <c r="AL198" s="340"/>
      <c r="AM198" s="340"/>
      <c r="AN198" s="340"/>
      <c r="AO198" s="340"/>
      <c r="AP198" s="340"/>
      <c r="AQ198" s="341"/>
      <c r="AR198" s="340"/>
      <c r="AS198" s="340"/>
      <c r="AT198" s="340"/>
      <c r="AU198" s="340"/>
      <c r="AV198" s="340"/>
      <c r="AW198" s="340"/>
      <c r="AX198" s="340"/>
      <c r="AY198" s="340"/>
      <c r="AZ198" s="340"/>
      <c r="BA198" s="340"/>
      <c r="BB198" s="340"/>
      <c r="BC198" s="340"/>
      <c r="BD198" s="341"/>
      <c r="BE198" s="340"/>
      <c r="BF198" s="340"/>
      <c r="BG198" s="340"/>
      <c r="BH198" s="340"/>
      <c r="BI198" s="340"/>
      <c r="BJ198" s="340"/>
      <c r="BK198" s="340"/>
      <c r="BL198" s="340"/>
      <c r="BM198" s="340"/>
      <c r="BN198" s="340"/>
      <c r="BO198" s="340"/>
      <c r="BP198" s="340"/>
      <c r="BQ198" s="341"/>
      <c r="BR198" s="340"/>
      <c r="BS198" s="340"/>
      <c r="BT198" s="340"/>
      <c r="BU198" s="340"/>
      <c r="BV198" s="340"/>
      <c r="BW198" s="340"/>
      <c r="BX198" s="340"/>
      <c r="BY198" s="340"/>
      <c r="BZ198" s="340"/>
      <c r="CA198" s="340"/>
    </row>
    <row r="199" spans="2:79">
      <c r="B199" s="343"/>
      <c r="C199" s="337"/>
      <c r="D199" s="338"/>
      <c r="E199" s="339"/>
      <c r="F199" s="340"/>
      <c r="G199" s="340"/>
      <c r="H199" s="340"/>
      <c r="I199" s="340"/>
      <c r="J199" s="340"/>
      <c r="K199" s="340"/>
      <c r="L199" s="340"/>
      <c r="M199" s="340"/>
      <c r="N199" s="340"/>
      <c r="O199" s="340"/>
      <c r="P199" s="340"/>
      <c r="Q199" s="341"/>
      <c r="R199" s="340"/>
      <c r="S199" s="340"/>
      <c r="T199" s="340"/>
      <c r="U199" s="340"/>
      <c r="V199" s="340"/>
      <c r="W199" s="340"/>
      <c r="X199" s="340"/>
      <c r="Y199" s="340"/>
      <c r="Z199" s="340"/>
      <c r="AA199" s="340"/>
      <c r="AB199" s="340"/>
      <c r="AC199" s="340"/>
      <c r="AD199" s="341"/>
      <c r="AE199" s="340"/>
      <c r="AF199" s="340"/>
      <c r="AG199" s="340"/>
      <c r="AH199" s="340"/>
      <c r="AI199" s="340"/>
      <c r="AJ199" s="340"/>
      <c r="AK199" s="340"/>
      <c r="AL199" s="340"/>
      <c r="AM199" s="340"/>
      <c r="AN199" s="340"/>
      <c r="AO199" s="340"/>
      <c r="AP199" s="340"/>
      <c r="AQ199" s="341"/>
      <c r="AR199" s="340"/>
      <c r="AS199" s="340"/>
      <c r="AT199" s="340"/>
      <c r="AU199" s="340"/>
      <c r="AV199" s="340"/>
      <c r="AW199" s="340"/>
      <c r="AX199" s="340"/>
      <c r="AY199" s="344"/>
      <c r="AZ199" s="344"/>
      <c r="BA199" s="344"/>
      <c r="BB199" s="340"/>
      <c r="BC199" s="340"/>
      <c r="BD199" s="341"/>
      <c r="BE199" s="340"/>
      <c r="BF199" s="340"/>
      <c r="BG199" s="340"/>
      <c r="BH199" s="340"/>
      <c r="BI199" s="340"/>
      <c r="BJ199" s="340"/>
      <c r="BK199" s="340"/>
      <c r="BL199" s="344"/>
      <c r="BM199" s="344"/>
      <c r="BN199" s="344"/>
      <c r="BO199" s="340"/>
      <c r="BP199" s="340"/>
      <c r="BQ199" s="341"/>
      <c r="BR199" s="340"/>
      <c r="BS199" s="340"/>
      <c r="BT199" s="340"/>
      <c r="BU199" s="340"/>
      <c r="BV199" s="340"/>
      <c r="BW199" s="340"/>
      <c r="BX199" s="340"/>
      <c r="BY199" s="344"/>
      <c r="BZ199" s="344"/>
      <c r="CA199" s="344"/>
    </row>
    <row r="200" spans="2:79">
      <c r="B200" s="343"/>
      <c r="C200" s="337"/>
      <c r="D200" s="338"/>
      <c r="E200" s="339"/>
      <c r="F200" s="340"/>
      <c r="G200" s="340"/>
      <c r="H200" s="340"/>
      <c r="I200" s="340"/>
      <c r="J200" s="340"/>
      <c r="K200" s="340"/>
      <c r="L200" s="340"/>
      <c r="M200" s="340"/>
      <c r="N200" s="340"/>
      <c r="O200" s="340"/>
      <c r="P200" s="340"/>
      <c r="Q200" s="341"/>
      <c r="R200" s="340"/>
      <c r="S200" s="340"/>
      <c r="T200" s="340"/>
      <c r="U200" s="340"/>
      <c r="V200" s="340"/>
      <c r="W200" s="340"/>
      <c r="X200" s="340"/>
      <c r="Y200" s="340"/>
      <c r="Z200" s="340"/>
      <c r="AA200" s="340"/>
      <c r="AB200" s="340"/>
      <c r="AC200" s="340"/>
      <c r="AD200" s="341"/>
      <c r="AE200" s="340"/>
      <c r="AF200" s="340"/>
      <c r="AG200" s="340"/>
      <c r="AH200" s="340"/>
      <c r="AI200" s="340"/>
      <c r="AJ200" s="340"/>
      <c r="AK200" s="340"/>
      <c r="AL200" s="340"/>
      <c r="AM200" s="340"/>
      <c r="AN200" s="340"/>
      <c r="AO200" s="340"/>
      <c r="AP200" s="340"/>
      <c r="AQ200" s="341"/>
      <c r="AR200" s="340"/>
      <c r="AS200" s="340"/>
      <c r="AT200" s="340"/>
      <c r="AU200" s="340"/>
      <c r="AV200" s="340"/>
      <c r="AW200" s="340"/>
      <c r="AX200" s="340"/>
      <c r="AY200" s="340"/>
      <c r="AZ200" s="340"/>
      <c r="BA200" s="340"/>
      <c r="BB200" s="340"/>
      <c r="BC200" s="340"/>
      <c r="BD200" s="341"/>
      <c r="BE200" s="340"/>
      <c r="BF200" s="340"/>
      <c r="BG200" s="340"/>
      <c r="BH200" s="340"/>
      <c r="BI200" s="340"/>
      <c r="BJ200" s="340"/>
      <c r="BK200" s="340"/>
      <c r="BL200" s="340"/>
      <c r="BM200" s="340"/>
      <c r="BN200" s="340"/>
      <c r="BO200" s="340"/>
      <c r="BP200" s="340"/>
      <c r="BQ200" s="341"/>
      <c r="BR200" s="340"/>
      <c r="BS200" s="340"/>
      <c r="BT200" s="340"/>
      <c r="BU200" s="340"/>
      <c r="BV200" s="340"/>
      <c r="BW200" s="340"/>
      <c r="BX200" s="340"/>
      <c r="BY200" s="340"/>
      <c r="BZ200" s="340"/>
      <c r="CA200" s="340"/>
    </row>
    <row r="201" spans="2:79">
      <c r="B201" s="343"/>
      <c r="C201" s="337"/>
      <c r="D201" s="338"/>
      <c r="E201" s="339"/>
      <c r="F201" s="340"/>
      <c r="G201" s="340"/>
      <c r="H201" s="340"/>
      <c r="I201" s="340"/>
      <c r="J201" s="340"/>
      <c r="K201" s="340"/>
      <c r="L201" s="340"/>
      <c r="M201" s="340"/>
      <c r="N201" s="340"/>
      <c r="O201" s="340"/>
      <c r="P201" s="340"/>
      <c r="Q201" s="341"/>
      <c r="R201" s="340"/>
      <c r="S201" s="340"/>
      <c r="T201" s="340"/>
      <c r="U201" s="340"/>
      <c r="V201" s="340"/>
      <c r="W201" s="340"/>
      <c r="X201" s="340"/>
      <c r="Y201" s="340"/>
      <c r="Z201" s="340"/>
      <c r="AA201" s="340"/>
      <c r="AB201" s="340"/>
      <c r="AC201" s="340"/>
      <c r="AD201" s="341"/>
      <c r="AE201" s="340"/>
      <c r="AF201" s="340"/>
      <c r="AG201" s="340"/>
      <c r="AH201" s="340"/>
      <c r="AI201" s="340"/>
      <c r="AJ201" s="340"/>
      <c r="AK201" s="340"/>
      <c r="AL201" s="340"/>
      <c r="AM201" s="340"/>
      <c r="AN201" s="340"/>
      <c r="AO201" s="340"/>
      <c r="AP201" s="340"/>
      <c r="AQ201" s="341"/>
      <c r="AR201" s="340"/>
      <c r="AS201" s="340"/>
      <c r="AT201" s="340"/>
      <c r="AU201" s="340"/>
      <c r="AV201" s="340"/>
      <c r="AW201" s="340"/>
      <c r="AX201" s="340"/>
      <c r="AY201" s="340"/>
      <c r="AZ201" s="340"/>
      <c r="BA201" s="340"/>
      <c r="BB201" s="340"/>
      <c r="BC201" s="340"/>
      <c r="BD201" s="341"/>
      <c r="BE201" s="340"/>
      <c r="BF201" s="340"/>
      <c r="BG201" s="340"/>
      <c r="BH201" s="340"/>
      <c r="BI201" s="340"/>
      <c r="BJ201" s="340"/>
      <c r="BK201" s="340"/>
      <c r="BL201" s="340"/>
      <c r="BM201" s="340"/>
      <c r="BN201" s="340"/>
      <c r="BO201" s="340"/>
      <c r="BP201" s="340"/>
      <c r="BQ201" s="341"/>
      <c r="BR201" s="340"/>
      <c r="BS201" s="340"/>
      <c r="BT201" s="340"/>
      <c r="BU201" s="340"/>
      <c r="BV201" s="340"/>
      <c r="BW201" s="340"/>
      <c r="BX201" s="340"/>
      <c r="BY201" s="340"/>
      <c r="BZ201" s="340"/>
      <c r="CA201" s="340"/>
    </row>
    <row r="202" spans="2:79">
      <c r="B202" s="343"/>
      <c r="C202" s="337"/>
      <c r="D202" s="338"/>
      <c r="E202" s="339"/>
      <c r="F202" s="340"/>
      <c r="G202" s="340"/>
      <c r="H202" s="340"/>
      <c r="I202" s="340"/>
      <c r="J202" s="340"/>
      <c r="K202" s="340"/>
      <c r="L202" s="340"/>
      <c r="M202" s="340"/>
      <c r="N202" s="340"/>
      <c r="O202" s="340"/>
      <c r="P202" s="340"/>
      <c r="Q202" s="341"/>
      <c r="R202" s="340"/>
      <c r="S202" s="340"/>
      <c r="T202" s="340"/>
      <c r="U202" s="340"/>
      <c r="V202" s="340"/>
      <c r="W202" s="340"/>
      <c r="X202" s="340"/>
      <c r="Y202" s="340"/>
      <c r="Z202" s="340"/>
      <c r="AA202" s="340"/>
      <c r="AB202" s="340"/>
      <c r="AC202" s="340"/>
      <c r="AD202" s="341"/>
      <c r="AE202" s="340"/>
      <c r="AF202" s="340"/>
      <c r="AG202" s="340"/>
      <c r="AH202" s="340"/>
      <c r="AI202" s="340"/>
      <c r="AJ202" s="340"/>
      <c r="AK202" s="340"/>
      <c r="AL202" s="340"/>
      <c r="AM202" s="340"/>
      <c r="AN202" s="340"/>
      <c r="AO202" s="340"/>
      <c r="AP202" s="340"/>
      <c r="AQ202" s="341"/>
      <c r="AR202" s="340"/>
      <c r="AS202" s="340"/>
      <c r="AT202" s="340"/>
      <c r="AU202" s="340"/>
      <c r="AV202" s="340"/>
      <c r="AW202" s="340"/>
      <c r="AX202" s="340"/>
      <c r="AY202" s="340"/>
      <c r="AZ202" s="340"/>
      <c r="BA202" s="340"/>
      <c r="BB202" s="340"/>
      <c r="BC202" s="340"/>
      <c r="BD202" s="341"/>
      <c r="BE202" s="340"/>
      <c r="BF202" s="340"/>
      <c r="BG202" s="340"/>
      <c r="BH202" s="340"/>
      <c r="BI202" s="340"/>
      <c r="BJ202" s="340"/>
      <c r="BK202" s="340"/>
      <c r="BL202" s="340"/>
      <c r="BM202" s="340"/>
      <c r="BN202" s="340"/>
      <c r="BO202" s="340"/>
      <c r="BP202" s="340"/>
      <c r="BQ202" s="341"/>
      <c r="BR202" s="340"/>
      <c r="BS202" s="340"/>
      <c r="BT202" s="340"/>
      <c r="BU202" s="340"/>
      <c r="BV202" s="340"/>
      <c r="BW202" s="340"/>
      <c r="BX202" s="340"/>
      <c r="BY202" s="340"/>
      <c r="BZ202" s="340"/>
      <c r="CA202" s="340"/>
    </row>
    <row r="203" spans="2:79">
      <c r="B203" s="343"/>
      <c r="C203" s="337"/>
      <c r="D203" s="338"/>
      <c r="E203" s="339"/>
      <c r="F203" s="340"/>
      <c r="G203" s="340"/>
      <c r="H203" s="340"/>
      <c r="I203" s="340"/>
      <c r="J203" s="340"/>
      <c r="K203" s="340"/>
      <c r="L203" s="340"/>
      <c r="M203" s="340"/>
      <c r="N203" s="340"/>
      <c r="O203" s="340"/>
      <c r="P203" s="340"/>
      <c r="Q203" s="341"/>
      <c r="R203" s="340"/>
      <c r="S203" s="340"/>
      <c r="T203" s="340"/>
      <c r="U203" s="340"/>
      <c r="V203" s="340"/>
      <c r="W203" s="340"/>
      <c r="X203" s="340"/>
      <c r="Y203" s="340"/>
      <c r="Z203" s="340"/>
      <c r="AA203" s="340"/>
      <c r="AB203" s="340"/>
      <c r="AC203" s="340"/>
      <c r="AD203" s="341"/>
      <c r="AE203" s="340"/>
      <c r="AF203" s="340"/>
      <c r="AG203" s="340"/>
      <c r="AH203" s="340"/>
      <c r="AI203" s="340"/>
      <c r="AJ203" s="340"/>
      <c r="AK203" s="340"/>
      <c r="AL203" s="340"/>
      <c r="AM203" s="340"/>
      <c r="AN203" s="340"/>
      <c r="AO203" s="340"/>
      <c r="AP203" s="340"/>
      <c r="AQ203" s="341"/>
      <c r="AR203" s="340"/>
      <c r="AS203" s="340"/>
      <c r="AT203" s="340"/>
      <c r="AU203" s="340"/>
      <c r="AV203" s="340"/>
      <c r="AW203" s="340"/>
      <c r="AX203" s="340"/>
      <c r="AY203" s="340"/>
      <c r="AZ203" s="340"/>
      <c r="BA203" s="340"/>
      <c r="BB203" s="340"/>
      <c r="BC203" s="340"/>
      <c r="BD203" s="341"/>
      <c r="BE203" s="340"/>
      <c r="BF203" s="340"/>
      <c r="BG203" s="340"/>
      <c r="BH203" s="340"/>
      <c r="BI203" s="340"/>
      <c r="BJ203" s="340"/>
      <c r="BK203" s="340"/>
      <c r="BL203" s="340"/>
      <c r="BM203" s="340"/>
      <c r="BN203" s="340"/>
      <c r="BO203" s="340"/>
      <c r="BP203" s="340"/>
      <c r="BQ203" s="341"/>
      <c r="BR203" s="340"/>
      <c r="BS203" s="340"/>
      <c r="BT203" s="340"/>
      <c r="BU203" s="340"/>
      <c r="BV203" s="340"/>
      <c r="BW203" s="340"/>
      <c r="BX203" s="340"/>
      <c r="BY203" s="340"/>
      <c r="BZ203" s="340"/>
      <c r="CA203" s="340"/>
    </row>
    <row r="204" spans="2:79">
      <c r="B204" s="343"/>
      <c r="C204" s="337"/>
      <c r="D204" s="338"/>
      <c r="E204" s="339"/>
      <c r="F204" s="340"/>
      <c r="G204" s="340"/>
      <c r="H204" s="340"/>
      <c r="I204" s="340"/>
      <c r="J204" s="340"/>
      <c r="K204" s="340"/>
      <c r="L204" s="340"/>
      <c r="M204" s="340"/>
      <c r="N204" s="340"/>
      <c r="O204" s="340"/>
      <c r="P204" s="340"/>
      <c r="Q204" s="341"/>
      <c r="R204" s="340"/>
      <c r="S204" s="340"/>
      <c r="T204" s="340"/>
      <c r="U204" s="340"/>
      <c r="V204" s="340"/>
      <c r="W204" s="340"/>
      <c r="X204" s="340"/>
      <c r="Y204" s="340"/>
      <c r="Z204" s="340"/>
      <c r="AA204" s="340"/>
      <c r="AB204" s="340"/>
      <c r="AC204" s="340"/>
      <c r="AD204" s="341"/>
      <c r="AE204" s="340"/>
      <c r="AF204" s="340"/>
      <c r="AG204" s="340"/>
      <c r="AH204" s="340"/>
      <c r="AI204" s="340"/>
      <c r="AJ204" s="340"/>
      <c r="AK204" s="340"/>
      <c r="AL204" s="340"/>
      <c r="AM204" s="340"/>
      <c r="AN204" s="340"/>
      <c r="AO204" s="340"/>
      <c r="AP204" s="340"/>
      <c r="AQ204" s="341"/>
      <c r="AR204" s="340"/>
      <c r="AS204" s="340"/>
      <c r="AT204" s="340"/>
      <c r="AU204" s="340"/>
      <c r="AV204" s="340"/>
      <c r="AW204" s="340"/>
      <c r="AX204" s="340"/>
      <c r="AY204" s="340"/>
      <c r="AZ204" s="340"/>
      <c r="BA204" s="340"/>
      <c r="BB204" s="340"/>
      <c r="BC204" s="340"/>
      <c r="BD204" s="341"/>
      <c r="BE204" s="340"/>
      <c r="BF204" s="340"/>
      <c r="BG204" s="340"/>
      <c r="BH204" s="340"/>
      <c r="BI204" s="340"/>
      <c r="BJ204" s="340"/>
      <c r="BK204" s="340"/>
      <c r="BL204" s="340"/>
      <c r="BM204" s="340"/>
      <c r="BN204" s="340"/>
      <c r="BO204" s="340"/>
      <c r="BP204" s="340"/>
      <c r="BQ204" s="341"/>
      <c r="BR204" s="340"/>
      <c r="BS204" s="340"/>
      <c r="BT204" s="340"/>
      <c r="BU204" s="340"/>
      <c r="BV204" s="340"/>
      <c r="BW204" s="340"/>
      <c r="BX204" s="340"/>
      <c r="BY204" s="340"/>
      <c r="BZ204" s="340"/>
      <c r="CA204" s="340"/>
    </row>
    <row r="205" spans="2:79">
      <c r="B205" s="343"/>
      <c r="C205" s="337"/>
      <c r="D205" s="338"/>
      <c r="E205" s="339"/>
      <c r="F205" s="340"/>
      <c r="G205" s="340"/>
      <c r="H205" s="340"/>
      <c r="I205" s="340"/>
      <c r="J205" s="340"/>
      <c r="K205" s="340"/>
      <c r="L205" s="340"/>
      <c r="M205" s="340"/>
      <c r="N205" s="340"/>
      <c r="O205" s="340"/>
      <c r="P205" s="340"/>
      <c r="Q205" s="341"/>
      <c r="R205" s="340"/>
      <c r="S205" s="340"/>
      <c r="T205" s="340"/>
      <c r="U205" s="340"/>
      <c r="V205" s="340"/>
      <c r="W205" s="340"/>
      <c r="X205" s="340"/>
      <c r="Y205" s="340"/>
      <c r="Z205" s="340"/>
      <c r="AA205" s="340"/>
      <c r="AB205" s="340"/>
      <c r="AC205" s="340"/>
      <c r="AD205" s="341"/>
      <c r="AE205" s="340"/>
      <c r="AF205" s="340"/>
      <c r="AG205" s="340"/>
      <c r="AH205" s="340"/>
      <c r="AI205" s="340"/>
      <c r="AJ205" s="340"/>
      <c r="AK205" s="340"/>
      <c r="AL205" s="340"/>
      <c r="AM205" s="340"/>
      <c r="AN205" s="340"/>
      <c r="AO205" s="340"/>
      <c r="AP205" s="340"/>
      <c r="AQ205" s="341"/>
      <c r="AR205" s="340"/>
      <c r="AS205" s="340"/>
      <c r="AT205" s="340"/>
      <c r="AU205" s="340"/>
      <c r="AV205" s="340"/>
      <c r="AW205" s="340"/>
      <c r="AX205" s="340"/>
      <c r="AY205" s="340"/>
      <c r="AZ205" s="340"/>
      <c r="BA205" s="340"/>
      <c r="BB205" s="340"/>
      <c r="BC205" s="340"/>
      <c r="BD205" s="341"/>
      <c r="BE205" s="340"/>
      <c r="BF205" s="340"/>
      <c r="BG205" s="340"/>
      <c r="BH205" s="340"/>
      <c r="BI205" s="340"/>
      <c r="BJ205" s="340"/>
      <c r="BK205" s="340"/>
      <c r="BL205" s="340"/>
      <c r="BM205" s="340"/>
      <c r="BN205" s="340"/>
      <c r="BO205" s="340"/>
      <c r="BP205" s="340"/>
      <c r="BQ205" s="341"/>
      <c r="BR205" s="340"/>
      <c r="BS205" s="340"/>
      <c r="BT205" s="340"/>
      <c r="BU205" s="340"/>
      <c r="BV205" s="340"/>
      <c r="BW205" s="340"/>
      <c r="BX205" s="340"/>
      <c r="BY205" s="340"/>
      <c r="BZ205" s="340"/>
      <c r="CA205" s="340"/>
    </row>
    <row r="206" spans="2:79">
      <c r="B206" s="343"/>
      <c r="C206" s="337"/>
      <c r="D206" s="338"/>
      <c r="E206" s="339"/>
      <c r="F206" s="340"/>
      <c r="G206" s="340"/>
      <c r="H206" s="340"/>
      <c r="I206" s="340"/>
      <c r="J206" s="340"/>
      <c r="K206" s="340"/>
      <c r="L206" s="340"/>
      <c r="M206" s="340"/>
      <c r="N206" s="340"/>
      <c r="O206" s="340"/>
      <c r="P206" s="340"/>
      <c r="Q206" s="341"/>
      <c r="R206" s="340"/>
      <c r="S206" s="340"/>
      <c r="T206" s="340"/>
      <c r="U206" s="340"/>
      <c r="V206" s="340"/>
      <c r="W206" s="340"/>
      <c r="X206" s="340"/>
      <c r="Y206" s="340"/>
      <c r="Z206" s="340"/>
      <c r="AA206" s="340"/>
      <c r="AB206" s="340"/>
      <c r="AC206" s="340"/>
      <c r="AD206" s="341"/>
      <c r="AE206" s="340"/>
      <c r="AF206" s="340"/>
      <c r="AG206" s="340"/>
      <c r="AH206" s="340"/>
      <c r="AI206" s="340"/>
      <c r="AJ206" s="340"/>
      <c r="AK206" s="340"/>
      <c r="AL206" s="340"/>
      <c r="AM206" s="340"/>
      <c r="AN206" s="340"/>
      <c r="AO206" s="340"/>
      <c r="AP206" s="340"/>
      <c r="AQ206" s="341"/>
      <c r="AR206" s="340"/>
      <c r="AS206" s="340"/>
      <c r="AT206" s="340"/>
      <c r="AU206" s="340"/>
      <c r="AV206" s="340"/>
      <c r="AW206" s="340"/>
      <c r="AX206" s="340"/>
      <c r="AY206" s="340"/>
      <c r="AZ206" s="340"/>
      <c r="BA206" s="340"/>
      <c r="BB206" s="340"/>
      <c r="BC206" s="340"/>
      <c r="BD206" s="341"/>
      <c r="BE206" s="340"/>
      <c r="BF206" s="340"/>
      <c r="BG206" s="340"/>
      <c r="BH206" s="340"/>
      <c r="BI206" s="340"/>
      <c r="BJ206" s="340"/>
      <c r="BK206" s="340"/>
      <c r="BL206" s="340"/>
      <c r="BM206" s="340"/>
      <c r="BN206" s="340"/>
      <c r="BO206" s="340"/>
      <c r="BP206" s="340"/>
      <c r="BQ206" s="341"/>
      <c r="BR206" s="340"/>
      <c r="BS206" s="340"/>
      <c r="BT206" s="340"/>
      <c r="BU206" s="340"/>
      <c r="BV206" s="340"/>
      <c r="BW206" s="340"/>
      <c r="BX206" s="340"/>
      <c r="BY206" s="340"/>
      <c r="BZ206" s="340"/>
      <c r="CA206" s="340"/>
    </row>
    <row r="207" spans="2:79">
      <c r="B207" s="343"/>
      <c r="C207" s="337"/>
      <c r="D207" s="338"/>
      <c r="E207" s="339"/>
      <c r="F207" s="340"/>
      <c r="G207" s="340"/>
      <c r="H207" s="340"/>
      <c r="I207" s="340"/>
      <c r="J207" s="340"/>
      <c r="K207" s="340"/>
      <c r="L207" s="340"/>
      <c r="M207" s="340"/>
      <c r="N207" s="340"/>
      <c r="O207" s="340"/>
      <c r="P207" s="340"/>
      <c r="Q207" s="341"/>
      <c r="R207" s="340"/>
      <c r="S207" s="340"/>
      <c r="T207" s="340"/>
      <c r="U207" s="340"/>
      <c r="V207" s="340"/>
      <c r="W207" s="340"/>
      <c r="X207" s="340"/>
      <c r="Y207" s="340"/>
      <c r="Z207" s="340"/>
      <c r="AA207" s="340"/>
      <c r="AB207" s="340"/>
      <c r="AC207" s="340"/>
      <c r="AD207" s="341"/>
      <c r="AE207" s="340"/>
      <c r="AF207" s="340"/>
      <c r="AG207" s="340"/>
      <c r="AH207" s="340"/>
      <c r="AI207" s="340"/>
      <c r="AJ207" s="340"/>
      <c r="AK207" s="340"/>
      <c r="AL207" s="340"/>
      <c r="AM207" s="340"/>
      <c r="AN207" s="340"/>
      <c r="AO207" s="340"/>
      <c r="AP207" s="340"/>
      <c r="AQ207" s="341"/>
      <c r="AR207" s="340"/>
      <c r="AS207" s="340"/>
      <c r="AT207" s="340"/>
      <c r="AU207" s="340"/>
      <c r="AV207" s="340"/>
      <c r="AW207" s="340"/>
      <c r="AX207" s="340"/>
      <c r="AY207" s="340"/>
      <c r="AZ207" s="340"/>
      <c r="BA207" s="340"/>
      <c r="BB207" s="340"/>
      <c r="BC207" s="340"/>
      <c r="BD207" s="341"/>
      <c r="BE207" s="340"/>
      <c r="BF207" s="340"/>
      <c r="BG207" s="340"/>
      <c r="BH207" s="340"/>
      <c r="BI207" s="340"/>
      <c r="BJ207" s="340"/>
      <c r="BK207" s="340"/>
      <c r="BL207" s="340"/>
      <c r="BM207" s="340"/>
      <c r="BN207" s="340"/>
      <c r="BO207" s="340"/>
      <c r="BP207" s="340"/>
      <c r="BQ207" s="341"/>
      <c r="BR207" s="340"/>
      <c r="BS207" s="340"/>
      <c r="BT207" s="340"/>
      <c r="BU207" s="340"/>
      <c r="BV207" s="340"/>
      <c r="BW207" s="340"/>
      <c r="BX207" s="340"/>
      <c r="BY207" s="340"/>
      <c r="BZ207" s="340"/>
      <c r="CA207" s="340"/>
    </row>
    <row r="208" spans="2:79">
      <c r="B208" s="343"/>
      <c r="C208" s="337"/>
      <c r="D208" s="338"/>
      <c r="E208" s="339"/>
      <c r="F208" s="340"/>
      <c r="G208" s="340"/>
      <c r="H208" s="340"/>
      <c r="I208" s="340"/>
      <c r="J208" s="340"/>
      <c r="K208" s="340"/>
      <c r="L208" s="340"/>
      <c r="M208" s="340"/>
      <c r="N208" s="340"/>
      <c r="O208" s="340"/>
      <c r="P208" s="340"/>
      <c r="Q208" s="341"/>
      <c r="R208" s="340"/>
      <c r="S208" s="340"/>
      <c r="T208" s="340"/>
      <c r="U208" s="340"/>
      <c r="V208" s="340"/>
      <c r="W208" s="340"/>
      <c r="X208" s="340"/>
      <c r="Y208" s="340"/>
      <c r="Z208" s="340"/>
      <c r="AA208" s="340"/>
      <c r="AB208" s="340"/>
      <c r="AC208" s="340"/>
      <c r="AD208" s="341"/>
      <c r="AE208" s="340"/>
      <c r="AF208" s="340"/>
      <c r="AG208" s="340"/>
      <c r="AH208" s="340"/>
      <c r="AI208" s="340"/>
      <c r="AJ208" s="340"/>
      <c r="AK208" s="340"/>
      <c r="AL208" s="340"/>
      <c r="AM208" s="340"/>
      <c r="AN208" s="340"/>
      <c r="AO208" s="340"/>
      <c r="AP208" s="340"/>
      <c r="AQ208" s="341"/>
      <c r="AR208" s="340"/>
      <c r="AS208" s="340"/>
      <c r="AT208" s="340"/>
      <c r="AU208" s="340"/>
      <c r="AV208" s="340"/>
      <c r="AW208" s="340"/>
      <c r="AX208" s="340"/>
      <c r="AY208" s="340"/>
      <c r="AZ208" s="340"/>
      <c r="BA208" s="340"/>
      <c r="BB208" s="340"/>
      <c r="BC208" s="340"/>
      <c r="BD208" s="341"/>
      <c r="BE208" s="340"/>
      <c r="BF208" s="340"/>
      <c r="BG208" s="340"/>
      <c r="BH208" s="340"/>
      <c r="BI208" s="340"/>
      <c r="BJ208" s="340"/>
      <c r="BK208" s="340"/>
      <c r="BL208" s="340"/>
      <c r="BM208" s="340"/>
      <c r="BN208" s="340"/>
      <c r="BO208" s="340"/>
      <c r="BP208" s="340"/>
      <c r="BQ208" s="341"/>
      <c r="BR208" s="340"/>
      <c r="BS208" s="340"/>
      <c r="BT208" s="340"/>
      <c r="BU208" s="340"/>
      <c r="BV208" s="340"/>
      <c r="BW208" s="340"/>
      <c r="BX208" s="340"/>
      <c r="BY208" s="340"/>
      <c r="BZ208" s="340"/>
      <c r="CA208" s="340"/>
    </row>
    <row r="209" spans="2:79">
      <c r="B209" s="343"/>
      <c r="C209" s="337"/>
      <c r="D209" s="338"/>
      <c r="E209" s="339"/>
      <c r="F209" s="340"/>
      <c r="G209" s="340"/>
      <c r="H209" s="340"/>
      <c r="I209" s="340"/>
      <c r="J209" s="340"/>
      <c r="K209" s="340"/>
      <c r="L209" s="340"/>
      <c r="M209" s="340"/>
      <c r="N209" s="340"/>
      <c r="O209" s="340"/>
      <c r="P209" s="340"/>
      <c r="Q209" s="341"/>
      <c r="R209" s="340"/>
      <c r="S209" s="340"/>
      <c r="T209" s="340"/>
      <c r="U209" s="340"/>
      <c r="V209" s="340"/>
      <c r="W209" s="340"/>
      <c r="X209" s="340"/>
      <c r="Y209" s="340"/>
      <c r="Z209" s="340"/>
      <c r="AA209" s="340"/>
      <c r="AB209" s="340"/>
      <c r="AC209" s="340"/>
      <c r="AD209" s="341"/>
      <c r="AE209" s="340"/>
      <c r="AF209" s="340"/>
      <c r="AG209" s="340"/>
      <c r="AH209" s="340"/>
      <c r="AI209" s="340"/>
      <c r="AJ209" s="340"/>
      <c r="AK209" s="340"/>
      <c r="AL209" s="340"/>
      <c r="AM209" s="340"/>
      <c r="AN209" s="340"/>
      <c r="AO209" s="340"/>
      <c r="AP209" s="340"/>
      <c r="AQ209" s="341"/>
      <c r="AR209" s="340"/>
      <c r="AS209" s="340"/>
      <c r="AT209" s="340"/>
      <c r="AU209" s="340"/>
      <c r="AV209" s="340"/>
      <c r="AW209" s="340"/>
      <c r="AX209" s="340"/>
      <c r="AY209" s="340"/>
      <c r="AZ209" s="340"/>
      <c r="BA209" s="340"/>
      <c r="BB209" s="340"/>
      <c r="BC209" s="340"/>
      <c r="BD209" s="341"/>
      <c r="BE209" s="340"/>
      <c r="BF209" s="340"/>
      <c r="BG209" s="340"/>
      <c r="BH209" s="340"/>
      <c r="BI209" s="340"/>
      <c r="BJ209" s="340"/>
      <c r="BK209" s="340"/>
      <c r="BL209" s="340"/>
      <c r="BM209" s="340"/>
      <c r="BN209" s="340"/>
      <c r="BO209" s="340"/>
      <c r="BP209" s="340"/>
      <c r="BQ209" s="341"/>
      <c r="BR209" s="340"/>
      <c r="BS209" s="340"/>
      <c r="BT209" s="340"/>
      <c r="BU209" s="340"/>
      <c r="BV209" s="340"/>
      <c r="BW209" s="340"/>
      <c r="BX209" s="340"/>
      <c r="BY209" s="340"/>
      <c r="BZ209" s="340"/>
      <c r="CA209" s="340"/>
    </row>
    <row r="210" spans="2:79">
      <c r="B210" s="343"/>
      <c r="C210" s="337"/>
      <c r="D210" s="338"/>
      <c r="E210" s="339"/>
      <c r="F210" s="340"/>
      <c r="G210" s="340"/>
      <c r="H210" s="340"/>
      <c r="I210" s="340"/>
      <c r="J210" s="340"/>
      <c r="K210" s="340"/>
      <c r="L210" s="340"/>
      <c r="M210" s="340"/>
      <c r="N210" s="340"/>
      <c r="O210" s="340"/>
      <c r="P210" s="340"/>
      <c r="Q210" s="341"/>
      <c r="R210" s="340"/>
      <c r="S210" s="340"/>
      <c r="T210" s="340"/>
      <c r="U210" s="340"/>
      <c r="V210" s="340"/>
      <c r="W210" s="340"/>
      <c r="X210" s="340"/>
      <c r="Y210" s="340"/>
      <c r="Z210" s="340"/>
      <c r="AA210" s="340"/>
      <c r="AB210" s="340"/>
      <c r="AC210" s="340"/>
      <c r="AD210" s="341"/>
      <c r="AE210" s="340"/>
      <c r="AF210" s="340"/>
      <c r="AG210" s="340"/>
      <c r="AH210" s="340"/>
      <c r="AI210" s="340"/>
      <c r="AJ210" s="340"/>
      <c r="AK210" s="340"/>
      <c r="AL210" s="340"/>
      <c r="AM210" s="340"/>
      <c r="AN210" s="340"/>
      <c r="AO210" s="340"/>
      <c r="AP210" s="340"/>
      <c r="AQ210" s="341"/>
      <c r="AR210" s="340"/>
      <c r="AS210" s="340"/>
      <c r="AT210" s="340"/>
      <c r="AU210" s="340"/>
      <c r="AV210" s="340"/>
      <c r="AW210" s="340"/>
      <c r="AX210" s="340"/>
      <c r="AY210" s="340"/>
      <c r="AZ210" s="340"/>
      <c r="BA210" s="340"/>
      <c r="BB210" s="340"/>
      <c r="BC210" s="340"/>
      <c r="BD210" s="341"/>
      <c r="BE210" s="340"/>
      <c r="BF210" s="340"/>
      <c r="BG210" s="340"/>
      <c r="BH210" s="340"/>
      <c r="BI210" s="340"/>
      <c r="BJ210" s="340"/>
      <c r="BK210" s="340"/>
      <c r="BL210" s="340"/>
      <c r="BM210" s="340"/>
      <c r="BN210" s="340"/>
      <c r="BO210" s="340"/>
      <c r="BP210" s="340"/>
      <c r="BQ210" s="341"/>
      <c r="BR210" s="340"/>
      <c r="BS210" s="340"/>
      <c r="BT210" s="340"/>
      <c r="BU210" s="340"/>
      <c r="BV210" s="340"/>
      <c r="BW210" s="340"/>
      <c r="BX210" s="340"/>
      <c r="BY210" s="340"/>
      <c r="BZ210" s="340"/>
      <c r="CA210" s="340"/>
    </row>
    <row r="211" spans="2:79">
      <c r="B211" s="343"/>
      <c r="C211" s="337"/>
      <c r="D211" s="338"/>
      <c r="E211" s="339"/>
      <c r="F211" s="340"/>
      <c r="G211" s="340"/>
      <c r="H211" s="340"/>
      <c r="I211" s="340"/>
      <c r="J211" s="340"/>
      <c r="K211" s="340"/>
      <c r="L211" s="340"/>
      <c r="M211" s="340"/>
      <c r="N211" s="340"/>
      <c r="O211" s="340"/>
      <c r="P211" s="340"/>
      <c r="Q211" s="341"/>
      <c r="R211" s="340"/>
      <c r="S211" s="340"/>
      <c r="T211" s="340"/>
      <c r="U211" s="340"/>
      <c r="V211" s="340"/>
      <c r="W211" s="340"/>
      <c r="X211" s="340"/>
      <c r="Y211" s="340"/>
      <c r="Z211" s="340"/>
      <c r="AA211" s="340"/>
      <c r="AB211" s="340"/>
      <c r="AC211" s="340"/>
      <c r="AD211" s="341"/>
      <c r="AE211" s="340"/>
      <c r="AF211" s="340"/>
      <c r="AG211" s="340"/>
      <c r="AH211" s="340"/>
      <c r="AI211" s="340"/>
      <c r="AJ211" s="340"/>
      <c r="AK211" s="340"/>
      <c r="AL211" s="340"/>
      <c r="AM211" s="340"/>
      <c r="AN211" s="340"/>
      <c r="AO211" s="340"/>
      <c r="AP211" s="340"/>
      <c r="AQ211" s="341"/>
      <c r="AR211" s="340"/>
      <c r="AS211" s="340"/>
      <c r="AT211" s="340"/>
      <c r="AU211" s="340"/>
      <c r="AV211" s="340"/>
      <c r="AW211" s="340"/>
      <c r="AX211" s="340"/>
      <c r="AY211" s="340"/>
      <c r="AZ211" s="340"/>
      <c r="BA211" s="340"/>
      <c r="BB211" s="340"/>
      <c r="BC211" s="340"/>
      <c r="BD211" s="341"/>
      <c r="BE211" s="340"/>
      <c r="BF211" s="340"/>
      <c r="BG211" s="340"/>
      <c r="BH211" s="340"/>
      <c r="BI211" s="340"/>
      <c r="BJ211" s="340"/>
      <c r="BK211" s="340"/>
      <c r="BL211" s="340"/>
      <c r="BM211" s="340"/>
      <c r="BN211" s="340"/>
      <c r="BO211" s="340"/>
      <c r="BP211" s="340"/>
      <c r="BQ211" s="341"/>
      <c r="BR211" s="340"/>
      <c r="BS211" s="340"/>
      <c r="BT211" s="340"/>
      <c r="BU211" s="340"/>
      <c r="BV211" s="340"/>
      <c r="BW211" s="340"/>
      <c r="BX211" s="340"/>
      <c r="BY211" s="340"/>
      <c r="BZ211" s="340"/>
      <c r="CA211" s="340"/>
    </row>
    <row r="212" spans="2:79">
      <c r="B212" s="343"/>
      <c r="C212" s="337"/>
      <c r="D212" s="338"/>
      <c r="E212" s="339"/>
      <c r="F212" s="340"/>
      <c r="G212" s="340"/>
      <c r="H212" s="340"/>
      <c r="I212" s="340"/>
      <c r="J212" s="340"/>
      <c r="K212" s="340"/>
      <c r="L212" s="340"/>
      <c r="M212" s="340"/>
      <c r="N212" s="340"/>
      <c r="O212" s="340"/>
      <c r="P212" s="340"/>
      <c r="Q212" s="341"/>
      <c r="R212" s="340"/>
      <c r="S212" s="340"/>
      <c r="T212" s="340"/>
      <c r="U212" s="340"/>
      <c r="V212" s="340"/>
      <c r="W212" s="340"/>
      <c r="X212" s="340"/>
      <c r="Y212" s="340"/>
      <c r="Z212" s="340"/>
      <c r="AA212" s="340"/>
      <c r="AB212" s="340"/>
      <c r="AC212" s="340"/>
      <c r="AD212" s="341"/>
      <c r="AE212" s="340"/>
      <c r="AF212" s="340"/>
      <c r="AG212" s="340"/>
      <c r="AH212" s="340"/>
      <c r="AI212" s="340"/>
      <c r="AJ212" s="340"/>
      <c r="AK212" s="340"/>
      <c r="AL212" s="340"/>
      <c r="AM212" s="340"/>
      <c r="AN212" s="340"/>
      <c r="AO212" s="340"/>
      <c r="AP212" s="340"/>
      <c r="AQ212" s="341"/>
      <c r="AR212" s="340"/>
      <c r="AS212" s="340"/>
      <c r="AT212" s="340"/>
      <c r="AU212" s="340"/>
      <c r="AV212" s="340"/>
      <c r="AW212" s="340"/>
      <c r="AX212" s="340"/>
      <c r="AY212" s="340"/>
      <c r="AZ212" s="340"/>
      <c r="BA212" s="340"/>
      <c r="BB212" s="340"/>
      <c r="BC212" s="340"/>
      <c r="BD212" s="341"/>
      <c r="BE212" s="340"/>
      <c r="BF212" s="340"/>
      <c r="BG212" s="340"/>
      <c r="BH212" s="340"/>
      <c r="BI212" s="340"/>
      <c r="BJ212" s="340"/>
      <c r="BK212" s="340"/>
      <c r="BL212" s="340"/>
      <c r="BM212" s="340"/>
      <c r="BN212" s="340"/>
      <c r="BO212" s="340"/>
      <c r="BP212" s="340"/>
      <c r="BQ212" s="341"/>
      <c r="BR212" s="340"/>
      <c r="BS212" s="340"/>
      <c r="BT212" s="340"/>
      <c r="BU212" s="340"/>
      <c r="BV212" s="340"/>
      <c r="BW212" s="340"/>
      <c r="BX212" s="340"/>
      <c r="BY212" s="340"/>
      <c r="BZ212" s="340"/>
      <c r="CA212" s="340"/>
    </row>
    <row r="213" spans="2:79">
      <c r="B213" s="343"/>
      <c r="C213" s="337"/>
      <c r="D213" s="338"/>
      <c r="E213" s="339"/>
      <c r="F213" s="340"/>
      <c r="G213" s="340"/>
      <c r="H213" s="340"/>
      <c r="I213" s="340"/>
      <c r="J213" s="340"/>
      <c r="K213" s="340"/>
      <c r="L213" s="340"/>
      <c r="M213" s="340"/>
      <c r="N213" s="340"/>
      <c r="O213" s="340"/>
      <c r="P213" s="340"/>
      <c r="Q213" s="341"/>
      <c r="R213" s="340"/>
      <c r="S213" s="340"/>
      <c r="T213" s="340"/>
      <c r="U213" s="340"/>
      <c r="V213" s="340"/>
      <c r="W213" s="340"/>
      <c r="X213" s="340"/>
      <c r="Y213" s="340"/>
      <c r="Z213" s="340"/>
      <c r="AA213" s="340"/>
      <c r="AB213" s="340"/>
      <c r="AC213" s="340"/>
      <c r="AD213" s="341"/>
      <c r="AE213" s="340"/>
      <c r="AF213" s="340"/>
      <c r="AG213" s="340"/>
      <c r="AH213" s="340"/>
      <c r="AI213" s="340"/>
      <c r="AJ213" s="340"/>
      <c r="AK213" s="340"/>
      <c r="AL213" s="340"/>
      <c r="AM213" s="340"/>
      <c r="AN213" s="340"/>
      <c r="AO213" s="340"/>
      <c r="AP213" s="340"/>
      <c r="AQ213" s="341"/>
      <c r="AR213" s="340"/>
      <c r="AS213" s="340"/>
      <c r="AT213" s="340"/>
      <c r="AU213" s="340"/>
      <c r="AV213" s="340"/>
      <c r="AW213" s="340"/>
      <c r="AX213" s="340"/>
      <c r="AY213" s="340"/>
      <c r="AZ213" s="340"/>
      <c r="BA213" s="340"/>
      <c r="BB213" s="340"/>
      <c r="BC213" s="340"/>
      <c r="BD213" s="341"/>
      <c r="BE213" s="340"/>
      <c r="BF213" s="340"/>
      <c r="BG213" s="340"/>
      <c r="BH213" s="340"/>
      <c r="BI213" s="340"/>
      <c r="BJ213" s="340"/>
      <c r="BK213" s="340"/>
      <c r="BL213" s="340"/>
      <c r="BM213" s="340"/>
      <c r="BN213" s="340"/>
      <c r="BO213" s="340"/>
      <c r="BP213" s="340"/>
      <c r="BQ213" s="341"/>
      <c r="BR213" s="340"/>
      <c r="BS213" s="340"/>
      <c r="BT213" s="340"/>
      <c r="BU213" s="340"/>
      <c r="BV213" s="340"/>
      <c r="BW213" s="340"/>
      <c r="BX213" s="340"/>
      <c r="BY213" s="340"/>
      <c r="BZ213" s="340"/>
      <c r="CA213" s="340"/>
    </row>
    <row r="214" spans="2:79">
      <c r="B214" s="343"/>
      <c r="C214" s="337"/>
      <c r="D214" s="338"/>
      <c r="E214" s="339"/>
      <c r="F214" s="340"/>
      <c r="G214" s="340"/>
      <c r="H214" s="340"/>
      <c r="I214" s="340"/>
      <c r="J214" s="340"/>
      <c r="K214" s="340"/>
      <c r="L214" s="340"/>
      <c r="M214" s="340"/>
      <c r="N214" s="340"/>
      <c r="O214" s="340"/>
      <c r="P214" s="340"/>
      <c r="Q214" s="341"/>
      <c r="R214" s="340"/>
      <c r="S214" s="340"/>
      <c r="T214" s="340"/>
      <c r="U214" s="340"/>
      <c r="V214" s="340"/>
      <c r="W214" s="340"/>
      <c r="X214" s="340"/>
      <c r="Y214" s="340"/>
      <c r="Z214" s="340"/>
      <c r="AA214" s="340"/>
      <c r="AB214" s="340"/>
      <c r="AC214" s="340"/>
      <c r="AD214" s="341"/>
      <c r="AE214" s="340"/>
      <c r="AF214" s="340"/>
      <c r="AG214" s="340"/>
      <c r="AH214" s="340"/>
      <c r="AI214" s="340"/>
      <c r="AJ214" s="340"/>
      <c r="AK214" s="340"/>
      <c r="AL214" s="340"/>
      <c r="AM214" s="340"/>
      <c r="AN214" s="340"/>
      <c r="AO214" s="340"/>
      <c r="AP214" s="340"/>
      <c r="AQ214" s="341"/>
      <c r="AR214" s="340"/>
      <c r="AS214" s="340"/>
      <c r="AT214" s="340"/>
      <c r="AU214" s="340"/>
      <c r="AV214" s="340"/>
      <c r="AW214" s="340"/>
      <c r="AX214" s="340"/>
      <c r="AY214" s="340"/>
      <c r="AZ214" s="340"/>
      <c r="BA214" s="340"/>
      <c r="BB214" s="340"/>
      <c r="BC214" s="340"/>
      <c r="BD214" s="341"/>
      <c r="BE214" s="340"/>
      <c r="BF214" s="340"/>
      <c r="BG214" s="340"/>
      <c r="BH214" s="340"/>
      <c r="BI214" s="340"/>
      <c r="BJ214" s="340"/>
      <c r="BK214" s="340"/>
      <c r="BL214" s="340"/>
      <c r="BM214" s="340"/>
      <c r="BN214" s="340"/>
      <c r="BO214" s="340"/>
      <c r="BP214" s="340"/>
      <c r="BQ214" s="341"/>
      <c r="BR214" s="340"/>
      <c r="BS214" s="340"/>
      <c r="BT214" s="340"/>
      <c r="BU214" s="340"/>
      <c r="BV214" s="340"/>
      <c r="BW214" s="340"/>
      <c r="BX214" s="340"/>
      <c r="BY214" s="340"/>
      <c r="BZ214" s="340"/>
      <c r="CA214" s="340"/>
    </row>
    <row r="215" spans="2:79">
      <c r="B215" s="343"/>
      <c r="C215" s="337"/>
      <c r="D215" s="338"/>
      <c r="E215" s="339"/>
      <c r="F215" s="340"/>
      <c r="G215" s="340"/>
      <c r="H215" s="340"/>
      <c r="I215" s="340"/>
      <c r="J215" s="340"/>
      <c r="K215" s="340"/>
      <c r="L215" s="340"/>
      <c r="M215" s="340"/>
      <c r="N215" s="340"/>
      <c r="O215" s="340"/>
      <c r="P215" s="340"/>
      <c r="Q215" s="341"/>
      <c r="R215" s="340"/>
      <c r="S215" s="340"/>
      <c r="T215" s="340"/>
      <c r="U215" s="340"/>
      <c r="V215" s="340"/>
      <c r="W215" s="340"/>
      <c r="X215" s="340"/>
      <c r="Y215" s="340"/>
      <c r="Z215" s="340"/>
      <c r="AA215" s="340"/>
      <c r="AB215" s="340"/>
      <c r="AC215" s="340"/>
      <c r="AD215" s="341"/>
      <c r="AE215" s="340"/>
      <c r="AF215" s="340"/>
      <c r="AG215" s="340"/>
      <c r="AH215" s="340"/>
      <c r="AI215" s="340"/>
      <c r="AJ215" s="340"/>
      <c r="AK215" s="340"/>
      <c r="AL215" s="340"/>
      <c r="AM215" s="340"/>
      <c r="AN215" s="340"/>
      <c r="AO215" s="340"/>
      <c r="AP215" s="340"/>
      <c r="AQ215" s="341"/>
      <c r="AR215" s="340"/>
      <c r="AS215" s="340"/>
      <c r="AT215" s="340"/>
      <c r="AU215" s="340"/>
      <c r="AV215" s="340"/>
      <c r="AW215" s="340"/>
      <c r="AX215" s="340"/>
      <c r="AY215" s="340"/>
      <c r="AZ215" s="340"/>
      <c r="BA215" s="340"/>
      <c r="BB215" s="340"/>
      <c r="BC215" s="340"/>
      <c r="BD215" s="341"/>
      <c r="BE215" s="340"/>
      <c r="BF215" s="340"/>
      <c r="BG215" s="340"/>
      <c r="BH215" s="340"/>
      <c r="BI215" s="340"/>
      <c r="BJ215" s="340"/>
      <c r="BK215" s="340"/>
      <c r="BL215" s="340"/>
      <c r="BM215" s="340"/>
      <c r="BN215" s="340"/>
      <c r="BO215" s="340"/>
      <c r="BP215" s="340"/>
      <c r="BQ215" s="341"/>
      <c r="BR215" s="340"/>
      <c r="BS215" s="340"/>
      <c r="BT215" s="340"/>
      <c r="BU215" s="340"/>
      <c r="BV215" s="340"/>
      <c r="BW215" s="340"/>
      <c r="BX215" s="340"/>
      <c r="BY215" s="340"/>
      <c r="BZ215" s="340"/>
      <c r="CA215" s="340"/>
    </row>
    <row r="216" spans="2:79">
      <c r="B216" s="343"/>
      <c r="C216" s="337"/>
      <c r="D216" s="338"/>
      <c r="E216" s="339"/>
      <c r="F216" s="340"/>
      <c r="G216" s="340"/>
      <c r="H216" s="340"/>
      <c r="I216" s="340"/>
      <c r="J216" s="340"/>
      <c r="K216" s="340"/>
      <c r="L216" s="340"/>
      <c r="M216" s="340"/>
      <c r="N216" s="340"/>
      <c r="O216" s="340"/>
      <c r="P216" s="340"/>
      <c r="Q216" s="341"/>
      <c r="R216" s="340"/>
      <c r="S216" s="340"/>
      <c r="T216" s="340"/>
      <c r="U216" s="340"/>
      <c r="V216" s="340"/>
      <c r="W216" s="340"/>
      <c r="X216" s="340"/>
      <c r="Y216" s="340"/>
      <c r="Z216" s="340"/>
      <c r="AA216" s="340"/>
      <c r="AB216" s="340"/>
      <c r="AC216" s="340"/>
      <c r="AD216" s="341"/>
      <c r="AE216" s="340"/>
      <c r="AF216" s="340"/>
      <c r="AG216" s="340"/>
      <c r="AH216" s="340"/>
      <c r="AI216" s="340"/>
      <c r="AJ216" s="340"/>
      <c r="AK216" s="340"/>
      <c r="AL216" s="340"/>
      <c r="AM216" s="340"/>
      <c r="AN216" s="340"/>
      <c r="AO216" s="340"/>
      <c r="AP216" s="340"/>
      <c r="AQ216" s="341"/>
      <c r="AR216" s="340"/>
      <c r="AS216" s="340"/>
      <c r="AT216" s="340"/>
      <c r="AU216" s="340"/>
      <c r="AV216" s="340"/>
      <c r="AW216" s="340"/>
      <c r="AX216" s="340"/>
      <c r="AY216" s="340"/>
      <c r="AZ216" s="340"/>
      <c r="BA216" s="340"/>
      <c r="BB216" s="340"/>
      <c r="BC216" s="340"/>
      <c r="BD216" s="341"/>
      <c r="BE216" s="340"/>
      <c r="BF216" s="340"/>
      <c r="BG216" s="340"/>
      <c r="BH216" s="340"/>
      <c r="BI216" s="340"/>
      <c r="BJ216" s="340"/>
      <c r="BK216" s="340"/>
      <c r="BL216" s="340"/>
      <c r="BM216" s="340"/>
      <c r="BN216" s="340"/>
      <c r="BO216" s="340"/>
      <c r="BP216" s="340"/>
      <c r="BQ216" s="341"/>
      <c r="BR216" s="340"/>
      <c r="BS216" s="340"/>
      <c r="BT216" s="340"/>
      <c r="BU216" s="340"/>
      <c r="BV216" s="340"/>
      <c r="BW216" s="340"/>
      <c r="BX216" s="340"/>
      <c r="BY216" s="340"/>
      <c r="BZ216" s="340"/>
      <c r="CA216" s="340"/>
    </row>
    <row r="217" spans="2:79">
      <c r="B217" s="343"/>
      <c r="C217" s="337"/>
      <c r="D217" s="338"/>
      <c r="E217" s="339"/>
      <c r="F217" s="340"/>
      <c r="G217" s="340"/>
      <c r="H217" s="340"/>
      <c r="I217" s="340"/>
      <c r="J217" s="340"/>
      <c r="K217" s="340"/>
      <c r="L217" s="340"/>
      <c r="M217" s="340"/>
      <c r="N217" s="340"/>
      <c r="O217" s="340"/>
      <c r="P217" s="340"/>
      <c r="Q217" s="341"/>
      <c r="R217" s="340"/>
      <c r="S217" s="340"/>
      <c r="T217" s="340"/>
      <c r="U217" s="340"/>
      <c r="V217" s="340"/>
      <c r="W217" s="340"/>
      <c r="X217" s="340"/>
      <c r="Y217" s="340"/>
      <c r="Z217" s="340"/>
      <c r="AA217" s="340"/>
      <c r="AB217" s="340"/>
      <c r="AC217" s="340"/>
      <c r="AD217" s="341"/>
      <c r="AE217" s="340"/>
      <c r="AF217" s="340"/>
      <c r="AG217" s="340"/>
      <c r="AH217" s="340"/>
      <c r="AI217" s="340"/>
      <c r="AJ217" s="340"/>
      <c r="AK217" s="340"/>
      <c r="AL217" s="340"/>
      <c r="AM217" s="340"/>
      <c r="AN217" s="340"/>
      <c r="AO217" s="340"/>
      <c r="AP217" s="340"/>
      <c r="AQ217" s="341"/>
      <c r="AR217" s="340"/>
      <c r="AS217" s="340"/>
      <c r="AT217" s="340"/>
      <c r="AU217" s="340"/>
      <c r="AV217" s="340"/>
      <c r="AW217" s="340"/>
      <c r="AX217" s="340"/>
      <c r="AY217" s="340"/>
      <c r="AZ217" s="340"/>
      <c r="BA217" s="340"/>
      <c r="BB217" s="340"/>
      <c r="BC217" s="340"/>
      <c r="BD217" s="341"/>
      <c r="BE217" s="340"/>
      <c r="BF217" s="340"/>
      <c r="BG217" s="340"/>
      <c r="BH217" s="340"/>
      <c r="BI217" s="340"/>
      <c r="BJ217" s="340"/>
      <c r="BK217" s="340"/>
      <c r="BL217" s="340"/>
      <c r="BM217" s="340"/>
      <c r="BN217" s="340"/>
      <c r="BO217" s="340"/>
      <c r="BP217" s="340"/>
      <c r="BQ217" s="341"/>
      <c r="BR217" s="340"/>
      <c r="BS217" s="340"/>
      <c r="BT217" s="340"/>
      <c r="BU217" s="340"/>
      <c r="BV217" s="340"/>
      <c r="BW217" s="340"/>
      <c r="BX217" s="340"/>
      <c r="BY217" s="340"/>
      <c r="BZ217" s="340"/>
      <c r="CA217" s="340"/>
    </row>
    <row r="218" spans="2:79">
      <c r="B218" s="343"/>
      <c r="C218" s="337"/>
      <c r="D218" s="338"/>
      <c r="E218" s="339"/>
      <c r="F218" s="340"/>
      <c r="G218" s="340"/>
      <c r="H218" s="340"/>
      <c r="I218" s="340"/>
      <c r="J218" s="340"/>
      <c r="K218" s="340"/>
      <c r="L218" s="340"/>
      <c r="M218" s="340"/>
      <c r="N218" s="340"/>
      <c r="O218" s="340"/>
      <c r="P218" s="340"/>
      <c r="Q218" s="341"/>
      <c r="R218" s="340"/>
      <c r="S218" s="340"/>
      <c r="T218" s="340"/>
      <c r="U218" s="340"/>
      <c r="V218" s="340"/>
      <c r="W218" s="340"/>
      <c r="X218" s="340"/>
      <c r="Y218" s="340"/>
      <c r="Z218" s="340"/>
      <c r="AA218" s="340"/>
      <c r="AB218" s="340"/>
      <c r="AC218" s="340"/>
      <c r="AD218" s="341"/>
      <c r="AE218" s="340"/>
      <c r="AF218" s="340"/>
      <c r="AG218" s="340"/>
      <c r="AH218" s="340"/>
      <c r="AI218" s="340"/>
      <c r="AJ218" s="340"/>
      <c r="AK218" s="340"/>
      <c r="AL218" s="340"/>
      <c r="AM218" s="340"/>
      <c r="AN218" s="340"/>
      <c r="AO218" s="340"/>
      <c r="AP218" s="340"/>
      <c r="AQ218" s="341"/>
      <c r="AR218" s="340"/>
      <c r="AS218" s="340"/>
      <c r="AT218" s="340"/>
      <c r="AU218" s="340"/>
      <c r="AV218" s="340"/>
      <c r="AW218" s="340"/>
      <c r="AX218" s="340"/>
      <c r="AY218" s="340"/>
      <c r="AZ218" s="340"/>
      <c r="BA218" s="340"/>
      <c r="BB218" s="340"/>
      <c r="BC218" s="340"/>
      <c r="BD218" s="341"/>
      <c r="BE218" s="340"/>
      <c r="BF218" s="340"/>
      <c r="BG218" s="340"/>
      <c r="BH218" s="340"/>
      <c r="BI218" s="340"/>
      <c r="BJ218" s="340"/>
      <c r="BK218" s="340"/>
      <c r="BL218" s="340"/>
      <c r="BM218" s="340"/>
      <c r="BN218" s="340"/>
      <c r="BO218" s="340"/>
      <c r="BP218" s="340"/>
      <c r="BQ218" s="341"/>
      <c r="BR218" s="340"/>
      <c r="BS218" s="340"/>
      <c r="BT218" s="340"/>
      <c r="BU218" s="340"/>
      <c r="BV218" s="340"/>
      <c r="BW218" s="340"/>
      <c r="BX218" s="340"/>
      <c r="BY218" s="340"/>
      <c r="BZ218" s="340"/>
      <c r="CA218" s="340"/>
    </row>
    <row r="219" spans="2:79">
      <c r="B219" s="343"/>
      <c r="C219" s="337"/>
      <c r="D219" s="338"/>
      <c r="E219" s="339"/>
      <c r="F219" s="340"/>
      <c r="G219" s="340"/>
      <c r="H219" s="340"/>
      <c r="I219" s="340"/>
      <c r="J219" s="340"/>
      <c r="K219" s="340"/>
      <c r="L219" s="340"/>
      <c r="M219" s="340"/>
      <c r="N219" s="340"/>
      <c r="O219" s="340"/>
      <c r="P219" s="340"/>
      <c r="Q219" s="341"/>
      <c r="R219" s="340"/>
      <c r="S219" s="340"/>
      <c r="T219" s="340"/>
      <c r="U219" s="340"/>
      <c r="V219" s="340"/>
      <c r="W219" s="340"/>
      <c r="X219" s="340"/>
      <c r="Y219" s="340"/>
      <c r="Z219" s="340"/>
      <c r="AA219" s="340"/>
      <c r="AB219" s="340"/>
      <c r="AC219" s="340"/>
      <c r="AD219" s="341"/>
      <c r="AE219" s="340"/>
      <c r="AF219" s="340"/>
      <c r="AG219" s="340"/>
      <c r="AH219" s="340"/>
      <c r="AI219" s="340"/>
      <c r="AJ219" s="340"/>
      <c r="AK219" s="340"/>
      <c r="AL219" s="340"/>
      <c r="AM219" s="340"/>
      <c r="AN219" s="340"/>
      <c r="AO219" s="340"/>
      <c r="AP219" s="340"/>
      <c r="AQ219" s="341"/>
      <c r="AR219" s="340"/>
      <c r="AS219" s="340"/>
      <c r="AT219" s="340"/>
      <c r="AU219" s="340"/>
      <c r="AV219" s="340"/>
      <c r="AW219" s="340"/>
      <c r="AX219" s="340"/>
      <c r="AY219" s="340"/>
      <c r="AZ219" s="340"/>
      <c r="BA219" s="340"/>
      <c r="BB219" s="340"/>
      <c r="BC219" s="340"/>
      <c r="BD219" s="341"/>
      <c r="BE219" s="340"/>
      <c r="BF219" s="340"/>
      <c r="BG219" s="340"/>
      <c r="BH219" s="340"/>
      <c r="BI219" s="340"/>
      <c r="BJ219" s="340"/>
      <c r="BK219" s="340"/>
      <c r="BL219" s="340"/>
      <c r="BM219" s="340"/>
      <c r="BN219" s="340"/>
      <c r="BO219" s="340"/>
      <c r="BP219" s="340"/>
      <c r="BQ219" s="341"/>
      <c r="BR219" s="340"/>
      <c r="BS219" s="340"/>
      <c r="BT219" s="340"/>
      <c r="BU219" s="340"/>
      <c r="BV219" s="340"/>
      <c r="BW219" s="340"/>
      <c r="BX219" s="340"/>
      <c r="BY219" s="340"/>
      <c r="BZ219" s="340"/>
      <c r="CA219" s="340"/>
    </row>
    <row r="220" spans="2:79">
      <c r="B220" s="343"/>
      <c r="C220" s="337"/>
      <c r="D220" s="338"/>
      <c r="E220" s="339"/>
      <c r="F220" s="340"/>
      <c r="G220" s="340"/>
      <c r="H220" s="340"/>
      <c r="I220" s="340"/>
      <c r="J220" s="340"/>
      <c r="K220" s="340"/>
      <c r="L220" s="340"/>
      <c r="M220" s="340"/>
      <c r="N220" s="340"/>
      <c r="O220" s="340"/>
      <c r="P220" s="340"/>
      <c r="Q220" s="341"/>
      <c r="R220" s="340"/>
      <c r="S220" s="340"/>
      <c r="T220" s="340"/>
      <c r="U220" s="340"/>
      <c r="V220" s="340"/>
      <c r="W220" s="340"/>
      <c r="X220" s="340"/>
      <c r="Y220" s="340"/>
      <c r="Z220" s="340"/>
      <c r="AA220" s="340"/>
      <c r="AB220" s="340"/>
      <c r="AC220" s="340"/>
      <c r="AD220" s="341"/>
      <c r="AE220" s="340"/>
      <c r="AF220" s="340"/>
      <c r="AG220" s="340"/>
      <c r="AH220" s="340"/>
      <c r="AI220" s="340"/>
      <c r="AJ220" s="340"/>
      <c r="AK220" s="340"/>
      <c r="AL220" s="340"/>
      <c r="AM220" s="340"/>
      <c r="AN220" s="340"/>
      <c r="AO220" s="340"/>
      <c r="AP220" s="340"/>
      <c r="AQ220" s="341"/>
      <c r="AR220" s="340"/>
      <c r="AS220" s="340"/>
      <c r="AT220" s="340"/>
      <c r="AU220" s="340"/>
      <c r="AV220" s="340"/>
      <c r="AW220" s="340"/>
      <c r="AX220" s="340"/>
      <c r="AY220" s="340"/>
      <c r="AZ220" s="340"/>
      <c r="BA220" s="340"/>
      <c r="BB220" s="340"/>
      <c r="BC220" s="340"/>
      <c r="BD220" s="341"/>
      <c r="BE220" s="340"/>
      <c r="BF220" s="340"/>
      <c r="BG220" s="340"/>
      <c r="BH220" s="340"/>
      <c r="BI220" s="340"/>
      <c r="BJ220" s="340"/>
      <c r="BK220" s="340"/>
      <c r="BL220" s="340"/>
      <c r="BM220" s="340"/>
      <c r="BN220" s="340"/>
      <c r="BO220" s="340"/>
      <c r="BP220" s="340"/>
      <c r="BQ220" s="341"/>
      <c r="BR220" s="340"/>
      <c r="BS220" s="340"/>
      <c r="BT220" s="340"/>
      <c r="BU220" s="340"/>
      <c r="BV220" s="340"/>
      <c r="BW220" s="340"/>
      <c r="BX220" s="340"/>
      <c r="BY220" s="340"/>
      <c r="BZ220" s="340"/>
      <c r="CA220" s="340"/>
    </row>
    <row r="221" spans="2:79">
      <c r="B221" s="343"/>
      <c r="C221" s="337"/>
      <c r="D221" s="338"/>
      <c r="E221" s="339"/>
      <c r="F221" s="340"/>
      <c r="G221" s="340"/>
      <c r="H221" s="340"/>
      <c r="I221" s="340"/>
      <c r="J221" s="340"/>
      <c r="K221" s="340"/>
      <c r="L221" s="340"/>
      <c r="M221" s="340"/>
      <c r="N221" s="340"/>
      <c r="O221" s="340"/>
      <c r="P221" s="340"/>
      <c r="Q221" s="341"/>
      <c r="R221" s="340"/>
      <c r="S221" s="340"/>
      <c r="T221" s="340"/>
      <c r="U221" s="340"/>
      <c r="V221" s="340"/>
      <c r="W221" s="340"/>
      <c r="X221" s="340"/>
      <c r="Y221" s="340"/>
      <c r="Z221" s="340"/>
      <c r="AA221" s="340"/>
      <c r="AB221" s="340"/>
      <c r="AC221" s="340"/>
      <c r="AD221" s="341"/>
      <c r="AE221" s="340"/>
      <c r="AF221" s="340"/>
      <c r="AG221" s="340"/>
      <c r="AH221" s="340"/>
      <c r="AI221" s="340"/>
      <c r="AJ221" s="340"/>
      <c r="AK221" s="340"/>
      <c r="AL221" s="340"/>
      <c r="AM221" s="340"/>
      <c r="AN221" s="340"/>
      <c r="AO221" s="340"/>
      <c r="AP221" s="340"/>
      <c r="AQ221" s="341"/>
      <c r="AR221" s="340"/>
      <c r="AS221" s="340"/>
      <c r="AT221" s="340"/>
      <c r="AU221" s="340"/>
      <c r="AV221" s="340"/>
      <c r="AW221" s="340"/>
      <c r="AX221" s="340"/>
      <c r="AY221" s="340"/>
      <c r="AZ221" s="340"/>
      <c r="BA221" s="340"/>
      <c r="BB221" s="340"/>
      <c r="BC221" s="340"/>
      <c r="BD221" s="341"/>
      <c r="BE221" s="340"/>
      <c r="BF221" s="340"/>
      <c r="BG221" s="340"/>
      <c r="BH221" s="340"/>
      <c r="BI221" s="340"/>
      <c r="BJ221" s="340"/>
      <c r="BK221" s="340"/>
      <c r="BL221" s="340"/>
      <c r="BM221" s="340"/>
      <c r="BN221" s="340"/>
      <c r="BO221" s="340"/>
      <c r="BP221" s="340"/>
      <c r="BQ221" s="341"/>
      <c r="BR221" s="340"/>
      <c r="BS221" s="340"/>
      <c r="BT221" s="340"/>
      <c r="BU221" s="340"/>
      <c r="BV221" s="340"/>
      <c r="BW221" s="340"/>
      <c r="BX221" s="340"/>
      <c r="BY221" s="340"/>
      <c r="BZ221" s="340"/>
      <c r="CA221" s="340"/>
    </row>
    <row r="222" spans="2:79">
      <c r="B222" s="343"/>
      <c r="C222" s="337"/>
      <c r="D222" s="338"/>
      <c r="E222" s="339"/>
      <c r="F222" s="340"/>
      <c r="G222" s="340"/>
      <c r="H222" s="340"/>
      <c r="I222" s="340"/>
      <c r="J222" s="340"/>
      <c r="K222" s="340"/>
      <c r="L222" s="340"/>
      <c r="M222" s="340"/>
      <c r="N222" s="340"/>
      <c r="O222" s="340"/>
      <c r="P222" s="340"/>
      <c r="Q222" s="341"/>
      <c r="R222" s="340"/>
      <c r="S222" s="340"/>
      <c r="T222" s="340"/>
      <c r="U222" s="340"/>
      <c r="V222" s="340"/>
      <c r="W222" s="340"/>
      <c r="X222" s="340"/>
      <c r="Y222" s="340"/>
      <c r="Z222" s="340"/>
      <c r="AA222" s="340"/>
      <c r="AB222" s="340"/>
      <c r="AC222" s="340"/>
      <c r="AD222" s="341"/>
      <c r="AE222" s="340"/>
      <c r="AF222" s="340"/>
      <c r="AG222" s="340"/>
      <c r="AH222" s="340"/>
      <c r="AI222" s="340"/>
      <c r="AJ222" s="340"/>
      <c r="AK222" s="340"/>
      <c r="AL222" s="340"/>
      <c r="AM222" s="340"/>
      <c r="AN222" s="340"/>
      <c r="AO222" s="340"/>
      <c r="AP222" s="340"/>
      <c r="AQ222" s="341"/>
      <c r="AR222" s="340"/>
      <c r="AS222" s="340"/>
      <c r="AT222" s="340"/>
      <c r="AU222" s="340"/>
      <c r="AV222" s="340"/>
      <c r="AW222" s="340"/>
      <c r="AX222" s="340"/>
      <c r="AY222" s="340"/>
      <c r="AZ222" s="340"/>
      <c r="BA222" s="340"/>
      <c r="BB222" s="340"/>
      <c r="BC222" s="340"/>
      <c r="BD222" s="341"/>
      <c r="BE222" s="340"/>
      <c r="BF222" s="340"/>
      <c r="BG222" s="340"/>
      <c r="BH222" s="340"/>
      <c r="BI222" s="340"/>
      <c r="BJ222" s="340"/>
      <c r="BK222" s="340"/>
      <c r="BL222" s="340"/>
      <c r="BM222" s="340"/>
      <c r="BN222" s="340"/>
      <c r="BO222" s="340"/>
      <c r="BP222" s="340"/>
      <c r="BQ222" s="341"/>
      <c r="BR222" s="340"/>
      <c r="BS222" s="340"/>
      <c r="BT222" s="340"/>
      <c r="BU222" s="340"/>
      <c r="BV222" s="340"/>
      <c r="BW222" s="340"/>
      <c r="BX222" s="340"/>
      <c r="BY222" s="340"/>
      <c r="BZ222" s="340"/>
      <c r="CA222" s="340"/>
    </row>
    <row r="223" spans="2:79">
      <c r="B223" s="343"/>
      <c r="C223" s="337"/>
      <c r="D223" s="338"/>
      <c r="E223" s="339"/>
      <c r="F223" s="340"/>
      <c r="G223" s="340"/>
      <c r="H223" s="340"/>
      <c r="I223" s="340"/>
      <c r="J223" s="340"/>
      <c r="K223" s="340"/>
      <c r="L223" s="340"/>
      <c r="M223" s="340"/>
      <c r="N223" s="340"/>
      <c r="O223" s="340"/>
      <c r="P223" s="340"/>
      <c r="Q223" s="341"/>
      <c r="R223" s="340"/>
      <c r="S223" s="340"/>
      <c r="T223" s="340"/>
      <c r="U223" s="340"/>
      <c r="V223" s="340"/>
      <c r="W223" s="340"/>
      <c r="X223" s="340"/>
      <c r="Y223" s="340"/>
      <c r="Z223" s="340"/>
      <c r="AA223" s="340"/>
      <c r="AB223" s="340"/>
      <c r="AC223" s="340"/>
      <c r="AD223" s="341"/>
      <c r="AE223" s="340"/>
      <c r="AF223" s="340"/>
      <c r="AG223" s="340"/>
      <c r="AH223" s="340"/>
      <c r="AI223" s="340"/>
      <c r="AJ223" s="340"/>
      <c r="AK223" s="340"/>
      <c r="AL223" s="340"/>
      <c r="AM223" s="340"/>
      <c r="AN223" s="340"/>
      <c r="AO223" s="340"/>
      <c r="AP223" s="340"/>
      <c r="AQ223" s="341"/>
      <c r="AR223" s="340"/>
      <c r="AS223" s="340"/>
      <c r="AT223" s="340"/>
      <c r="AU223" s="340"/>
      <c r="AV223" s="340"/>
      <c r="AW223" s="340"/>
      <c r="AX223" s="340"/>
      <c r="AY223" s="340"/>
      <c r="AZ223" s="340"/>
      <c r="BA223" s="340"/>
      <c r="BB223" s="340"/>
      <c r="BC223" s="340"/>
      <c r="BD223" s="341"/>
      <c r="BE223" s="340"/>
      <c r="BF223" s="340"/>
      <c r="BG223" s="340"/>
      <c r="BH223" s="340"/>
      <c r="BI223" s="340"/>
      <c r="BJ223" s="340"/>
      <c r="BK223" s="340"/>
      <c r="BL223" s="340"/>
      <c r="BM223" s="340"/>
      <c r="BN223" s="340"/>
      <c r="BO223" s="340"/>
      <c r="BP223" s="340"/>
      <c r="BQ223" s="341"/>
      <c r="BR223" s="340"/>
      <c r="BS223" s="340"/>
      <c r="BT223" s="340"/>
      <c r="BU223" s="340"/>
      <c r="BV223" s="340"/>
      <c r="BW223" s="340"/>
      <c r="BX223" s="340"/>
      <c r="BY223" s="340"/>
      <c r="BZ223" s="340"/>
      <c r="CA223" s="340"/>
    </row>
    <row r="224" spans="2:79">
      <c r="B224" s="343"/>
      <c r="C224" s="337"/>
      <c r="D224" s="338"/>
      <c r="E224" s="339"/>
      <c r="F224" s="340"/>
      <c r="G224" s="340"/>
      <c r="H224" s="340"/>
      <c r="I224" s="340"/>
      <c r="J224" s="340"/>
      <c r="K224" s="340"/>
      <c r="L224" s="340"/>
      <c r="M224" s="340"/>
      <c r="N224" s="340"/>
      <c r="O224" s="340"/>
      <c r="P224" s="340"/>
      <c r="Q224" s="341"/>
      <c r="R224" s="340"/>
      <c r="S224" s="340"/>
      <c r="T224" s="340"/>
      <c r="U224" s="340"/>
      <c r="V224" s="340"/>
      <c r="W224" s="340"/>
      <c r="X224" s="340"/>
      <c r="Y224" s="340"/>
      <c r="Z224" s="340"/>
      <c r="AA224" s="340"/>
      <c r="AB224" s="340"/>
      <c r="AC224" s="340"/>
      <c r="AD224" s="341"/>
      <c r="AE224" s="340"/>
      <c r="AF224" s="340"/>
      <c r="AG224" s="340"/>
      <c r="AH224" s="340"/>
      <c r="AI224" s="340"/>
      <c r="AJ224" s="340"/>
      <c r="AK224" s="340"/>
      <c r="AL224" s="340"/>
      <c r="AM224" s="340"/>
      <c r="AN224" s="340"/>
      <c r="AO224" s="340"/>
      <c r="AP224" s="340"/>
      <c r="AQ224" s="341"/>
      <c r="AR224" s="340"/>
      <c r="AS224" s="340"/>
      <c r="AT224" s="340"/>
      <c r="AU224" s="340"/>
      <c r="AV224" s="340"/>
      <c r="AW224" s="340"/>
      <c r="AX224" s="340"/>
      <c r="AY224" s="340"/>
      <c r="AZ224" s="340"/>
      <c r="BA224" s="340"/>
      <c r="BB224" s="340"/>
      <c r="BC224" s="340"/>
      <c r="BD224" s="341"/>
      <c r="BE224" s="340"/>
      <c r="BF224" s="340"/>
      <c r="BG224" s="340"/>
      <c r="BH224" s="340"/>
      <c r="BI224" s="340"/>
      <c r="BJ224" s="340"/>
      <c r="BK224" s="340"/>
      <c r="BL224" s="340"/>
      <c r="BM224" s="340"/>
      <c r="BN224" s="340"/>
      <c r="BO224" s="340"/>
      <c r="BP224" s="340"/>
      <c r="BQ224" s="341"/>
      <c r="BR224" s="340"/>
      <c r="BS224" s="340"/>
      <c r="BT224" s="340"/>
      <c r="BU224" s="340"/>
      <c r="BV224" s="340"/>
      <c r="BW224" s="340"/>
      <c r="BX224" s="340"/>
      <c r="BY224" s="340"/>
      <c r="BZ224" s="340"/>
      <c r="CA224" s="340"/>
    </row>
    <row r="225" spans="2:79">
      <c r="B225" s="343"/>
      <c r="C225" s="337"/>
      <c r="D225" s="338"/>
      <c r="E225" s="339"/>
      <c r="F225" s="340"/>
      <c r="G225" s="340"/>
      <c r="H225" s="340"/>
      <c r="I225" s="340"/>
      <c r="J225" s="340"/>
      <c r="K225" s="340"/>
      <c r="L225" s="340"/>
      <c r="M225" s="340"/>
      <c r="N225" s="340"/>
      <c r="O225" s="340"/>
      <c r="P225" s="340"/>
      <c r="Q225" s="341"/>
      <c r="R225" s="340"/>
      <c r="S225" s="340"/>
      <c r="T225" s="340"/>
      <c r="U225" s="340"/>
      <c r="V225" s="340"/>
      <c r="W225" s="340"/>
      <c r="X225" s="340"/>
      <c r="Y225" s="340"/>
      <c r="Z225" s="340"/>
      <c r="AA225" s="340"/>
      <c r="AB225" s="340"/>
      <c r="AC225" s="340"/>
      <c r="AD225" s="341"/>
      <c r="AE225" s="340"/>
      <c r="AF225" s="340"/>
      <c r="AG225" s="340"/>
      <c r="AH225" s="340"/>
      <c r="AI225" s="340"/>
      <c r="AJ225" s="340"/>
      <c r="AK225" s="340"/>
      <c r="AL225" s="340"/>
      <c r="AM225" s="340"/>
      <c r="AN225" s="340"/>
      <c r="AO225" s="340"/>
      <c r="AP225" s="340"/>
      <c r="AQ225" s="341"/>
      <c r="AR225" s="340"/>
      <c r="AS225" s="340"/>
      <c r="AT225" s="340"/>
      <c r="AU225" s="340"/>
      <c r="AV225" s="340"/>
      <c r="AW225" s="340"/>
      <c r="AX225" s="340"/>
      <c r="AY225" s="340"/>
      <c r="AZ225" s="340"/>
      <c r="BA225" s="340"/>
      <c r="BB225" s="340"/>
      <c r="BC225" s="340"/>
      <c r="BD225" s="341"/>
      <c r="BE225" s="340"/>
      <c r="BF225" s="340"/>
      <c r="BG225" s="340"/>
      <c r="BH225" s="340"/>
      <c r="BI225" s="340"/>
      <c r="BJ225" s="340"/>
      <c r="BK225" s="340"/>
      <c r="BL225" s="340"/>
      <c r="BM225" s="340"/>
      <c r="BN225" s="340"/>
      <c r="BO225" s="340"/>
      <c r="BP225" s="340"/>
      <c r="BQ225" s="341"/>
      <c r="BR225" s="340"/>
      <c r="BS225" s="340"/>
      <c r="BT225" s="340"/>
      <c r="BU225" s="340"/>
      <c r="BV225" s="340"/>
      <c r="BW225" s="340"/>
      <c r="BX225" s="340"/>
      <c r="BY225" s="340"/>
      <c r="BZ225" s="340"/>
      <c r="CA225" s="340"/>
    </row>
    <row r="226" spans="2:79">
      <c r="B226" s="343"/>
      <c r="C226" s="337"/>
      <c r="D226" s="338"/>
      <c r="E226" s="339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0"/>
      <c r="Q226" s="341"/>
      <c r="R226" s="340"/>
      <c r="S226" s="340"/>
      <c r="T226" s="340"/>
      <c r="U226" s="340"/>
      <c r="V226" s="340"/>
      <c r="W226" s="340"/>
      <c r="X226" s="340"/>
      <c r="Y226" s="340"/>
      <c r="Z226" s="340"/>
      <c r="AA226" s="340"/>
      <c r="AB226" s="340"/>
      <c r="AC226" s="340"/>
      <c r="AD226" s="341"/>
      <c r="AE226" s="340"/>
      <c r="AF226" s="340"/>
      <c r="AG226" s="340"/>
      <c r="AH226" s="340"/>
      <c r="AI226" s="340"/>
      <c r="AJ226" s="340"/>
      <c r="AK226" s="340"/>
      <c r="AL226" s="340"/>
      <c r="AM226" s="340"/>
      <c r="AN226" s="340"/>
      <c r="AO226" s="340"/>
      <c r="AP226" s="340"/>
      <c r="AQ226" s="341"/>
      <c r="AR226" s="340"/>
      <c r="AS226" s="340"/>
      <c r="AT226" s="340"/>
      <c r="AU226" s="340"/>
      <c r="AV226" s="340"/>
      <c r="AW226" s="340"/>
      <c r="AX226" s="340"/>
      <c r="AY226" s="340"/>
      <c r="AZ226" s="340"/>
      <c r="BA226" s="340"/>
      <c r="BB226" s="340"/>
      <c r="BC226" s="340"/>
      <c r="BD226" s="341"/>
      <c r="BE226" s="340"/>
      <c r="BF226" s="340"/>
      <c r="BG226" s="340"/>
      <c r="BH226" s="340"/>
      <c r="BI226" s="340"/>
      <c r="BJ226" s="340"/>
      <c r="BK226" s="340"/>
      <c r="BL226" s="340"/>
      <c r="BM226" s="340"/>
      <c r="BN226" s="340"/>
      <c r="BO226" s="340"/>
      <c r="BP226" s="340"/>
      <c r="BQ226" s="341"/>
      <c r="BR226" s="340"/>
      <c r="BS226" s="340"/>
      <c r="BT226" s="340"/>
      <c r="BU226" s="340"/>
      <c r="BV226" s="340"/>
      <c r="BW226" s="340"/>
      <c r="BX226" s="340"/>
      <c r="BY226" s="340"/>
      <c r="BZ226" s="340"/>
      <c r="CA226" s="340"/>
    </row>
    <row r="227" spans="2:79">
      <c r="B227" s="343"/>
      <c r="C227" s="337"/>
      <c r="D227" s="338"/>
      <c r="E227" s="339"/>
      <c r="F227" s="340"/>
      <c r="G227" s="340"/>
      <c r="H227" s="340"/>
      <c r="I227" s="340"/>
      <c r="J227" s="340"/>
      <c r="K227" s="340"/>
      <c r="L227" s="340"/>
      <c r="M227" s="340"/>
      <c r="N227" s="340"/>
      <c r="O227" s="340"/>
      <c r="P227" s="340"/>
      <c r="Q227" s="341"/>
      <c r="R227" s="340"/>
      <c r="S227" s="340"/>
      <c r="T227" s="340"/>
      <c r="U227" s="340"/>
      <c r="V227" s="340"/>
      <c r="W227" s="340"/>
      <c r="X227" s="340"/>
      <c r="Y227" s="340"/>
      <c r="Z227" s="340"/>
      <c r="AA227" s="340"/>
      <c r="AB227" s="340"/>
      <c r="AC227" s="340"/>
      <c r="AD227" s="341"/>
      <c r="AE227" s="340"/>
      <c r="AF227" s="340"/>
      <c r="AG227" s="340"/>
      <c r="AH227" s="340"/>
      <c r="AI227" s="340"/>
      <c r="AJ227" s="340"/>
      <c r="AK227" s="340"/>
      <c r="AL227" s="340"/>
      <c r="AM227" s="340"/>
      <c r="AN227" s="340"/>
      <c r="AO227" s="340"/>
      <c r="AP227" s="340"/>
      <c r="AQ227" s="341"/>
      <c r="AR227" s="340"/>
      <c r="AS227" s="340"/>
      <c r="AT227" s="340"/>
      <c r="AU227" s="340"/>
      <c r="AV227" s="340"/>
      <c r="AW227" s="340"/>
      <c r="AX227" s="340"/>
      <c r="AY227" s="340"/>
      <c r="AZ227" s="340"/>
      <c r="BA227" s="340"/>
      <c r="BB227" s="340"/>
      <c r="BC227" s="340"/>
      <c r="BD227" s="341"/>
      <c r="BE227" s="340"/>
      <c r="BF227" s="340"/>
      <c r="BG227" s="340"/>
      <c r="BH227" s="340"/>
      <c r="BI227" s="340"/>
      <c r="BJ227" s="340"/>
      <c r="BK227" s="340"/>
      <c r="BL227" s="340"/>
      <c r="BM227" s="340"/>
      <c r="BN227" s="340"/>
      <c r="BO227" s="340"/>
      <c r="BP227" s="340"/>
      <c r="BQ227" s="341"/>
      <c r="BR227" s="340"/>
      <c r="BS227" s="340"/>
      <c r="BT227" s="340"/>
      <c r="BU227" s="340"/>
      <c r="BV227" s="340"/>
      <c r="BW227" s="340"/>
      <c r="BX227" s="340"/>
      <c r="BY227" s="340"/>
      <c r="BZ227" s="340"/>
      <c r="CA227" s="340"/>
    </row>
    <row r="228" spans="2:79">
      <c r="B228" s="343"/>
      <c r="C228" s="337"/>
      <c r="D228" s="338"/>
      <c r="E228" s="339"/>
      <c r="F228" s="340"/>
      <c r="G228" s="340"/>
      <c r="H228" s="340"/>
      <c r="I228" s="340"/>
      <c r="J228" s="340"/>
      <c r="K228" s="340"/>
      <c r="L228" s="340"/>
      <c r="M228" s="340"/>
      <c r="N228" s="340"/>
      <c r="O228" s="340"/>
      <c r="P228" s="340"/>
      <c r="Q228" s="341"/>
      <c r="R228" s="340"/>
      <c r="S228" s="340"/>
      <c r="T228" s="340"/>
      <c r="U228" s="340"/>
      <c r="V228" s="340"/>
      <c r="W228" s="340"/>
      <c r="X228" s="340"/>
      <c r="Y228" s="340"/>
      <c r="Z228" s="340"/>
      <c r="AA228" s="340"/>
      <c r="AB228" s="340"/>
      <c r="AC228" s="340"/>
      <c r="AD228" s="341"/>
      <c r="AE228" s="340"/>
      <c r="AF228" s="340"/>
      <c r="AG228" s="340"/>
      <c r="AH228" s="340"/>
      <c r="AI228" s="340"/>
      <c r="AJ228" s="340"/>
      <c r="AK228" s="340"/>
      <c r="AL228" s="340"/>
      <c r="AM228" s="340"/>
      <c r="AN228" s="340"/>
      <c r="AO228" s="340"/>
      <c r="AP228" s="340"/>
      <c r="AQ228" s="341"/>
      <c r="AR228" s="340"/>
      <c r="AS228" s="340"/>
      <c r="AT228" s="340"/>
      <c r="AU228" s="340"/>
      <c r="AV228" s="340"/>
      <c r="AW228" s="340"/>
      <c r="AX228" s="340"/>
      <c r="AY228" s="340"/>
      <c r="AZ228" s="340"/>
      <c r="BA228" s="340"/>
      <c r="BB228" s="340"/>
      <c r="BC228" s="340"/>
      <c r="BD228" s="341"/>
      <c r="BE228" s="340"/>
      <c r="BF228" s="340"/>
      <c r="BG228" s="340"/>
      <c r="BH228" s="340"/>
      <c r="BI228" s="340"/>
      <c r="BJ228" s="340"/>
      <c r="BK228" s="340"/>
      <c r="BL228" s="340"/>
      <c r="BM228" s="340"/>
      <c r="BN228" s="340"/>
      <c r="BO228" s="340"/>
      <c r="BP228" s="340"/>
      <c r="BQ228" s="341"/>
      <c r="BR228" s="340"/>
      <c r="BS228" s="340"/>
      <c r="BT228" s="340"/>
      <c r="BU228" s="340"/>
      <c r="BV228" s="340"/>
      <c r="BW228" s="340"/>
      <c r="BX228" s="340"/>
      <c r="BY228" s="340"/>
      <c r="BZ228" s="340"/>
      <c r="CA228" s="340"/>
    </row>
    <row r="229" spans="2:79">
      <c r="B229" s="343"/>
      <c r="C229" s="337"/>
      <c r="D229" s="338"/>
      <c r="E229" s="339"/>
      <c r="F229" s="340"/>
      <c r="G229" s="340"/>
      <c r="H229" s="340"/>
      <c r="I229" s="340"/>
      <c r="J229" s="340"/>
      <c r="K229" s="340"/>
      <c r="L229" s="340"/>
      <c r="M229" s="340"/>
      <c r="N229" s="340"/>
      <c r="O229" s="340"/>
      <c r="P229" s="340"/>
      <c r="Q229" s="341"/>
      <c r="R229" s="340"/>
      <c r="S229" s="340"/>
      <c r="T229" s="340"/>
      <c r="U229" s="340"/>
      <c r="V229" s="340"/>
      <c r="W229" s="340"/>
      <c r="X229" s="340"/>
      <c r="Y229" s="340"/>
      <c r="Z229" s="340"/>
      <c r="AA229" s="340"/>
      <c r="AB229" s="340"/>
      <c r="AC229" s="340"/>
      <c r="AD229" s="341"/>
      <c r="AE229" s="340"/>
      <c r="AF229" s="340"/>
      <c r="AG229" s="340"/>
      <c r="AH229" s="340"/>
      <c r="AI229" s="340"/>
      <c r="AJ229" s="340"/>
      <c r="AK229" s="340"/>
      <c r="AL229" s="340"/>
      <c r="AM229" s="340"/>
      <c r="AN229" s="340"/>
      <c r="AO229" s="340"/>
      <c r="AP229" s="340"/>
      <c r="AQ229" s="341"/>
      <c r="AR229" s="340"/>
      <c r="AS229" s="340"/>
      <c r="AT229" s="340"/>
      <c r="AU229" s="340"/>
      <c r="AV229" s="340"/>
      <c r="AW229" s="340"/>
      <c r="AX229" s="340"/>
      <c r="AY229" s="340"/>
      <c r="AZ229" s="340"/>
      <c r="BA229" s="340"/>
      <c r="BB229" s="340"/>
      <c r="BC229" s="340"/>
      <c r="BD229" s="341"/>
      <c r="BE229" s="340"/>
      <c r="BF229" s="340"/>
      <c r="BG229" s="340"/>
      <c r="BH229" s="340"/>
      <c r="BI229" s="340"/>
      <c r="BJ229" s="340"/>
      <c r="BK229" s="340"/>
      <c r="BL229" s="340"/>
      <c r="BM229" s="340"/>
      <c r="BN229" s="340"/>
      <c r="BO229" s="340"/>
      <c r="BP229" s="340"/>
      <c r="BQ229" s="341"/>
      <c r="BR229" s="340"/>
      <c r="BS229" s="340"/>
      <c r="BT229" s="340"/>
      <c r="BU229" s="340"/>
      <c r="BV229" s="340"/>
      <c r="BW229" s="340"/>
      <c r="BX229" s="340"/>
      <c r="BY229" s="340"/>
      <c r="BZ229" s="340"/>
      <c r="CA229" s="340"/>
    </row>
    <row r="230" spans="2:79">
      <c r="B230" s="343"/>
      <c r="C230" s="337"/>
      <c r="D230" s="338"/>
      <c r="E230" s="339"/>
      <c r="F230" s="340"/>
      <c r="G230" s="340"/>
      <c r="H230" s="340"/>
      <c r="I230" s="340"/>
      <c r="J230" s="340"/>
      <c r="K230" s="340"/>
      <c r="L230" s="340"/>
      <c r="M230" s="340"/>
      <c r="N230" s="340"/>
      <c r="O230" s="340"/>
      <c r="P230" s="340"/>
      <c r="Q230" s="341"/>
      <c r="R230" s="340"/>
      <c r="S230" s="340"/>
      <c r="T230" s="340"/>
      <c r="U230" s="340"/>
      <c r="V230" s="340"/>
      <c r="W230" s="340"/>
      <c r="X230" s="340"/>
      <c r="Y230" s="340"/>
      <c r="Z230" s="340"/>
      <c r="AA230" s="340"/>
      <c r="AB230" s="340"/>
      <c r="AC230" s="340"/>
      <c r="AD230" s="341"/>
      <c r="AE230" s="340"/>
      <c r="AF230" s="340"/>
      <c r="AG230" s="340"/>
      <c r="AH230" s="340"/>
      <c r="AI230" s="340"/>
      <c r="AJ230" s="340"/>
      <c r="AK230" s="340"/>
      <c r="AL230" s="340"/>
      <c r="AM230" s="340"/>
      <c r="AN230" s="340"/>
      <c r="AO230" s="340"/>
      <c r="AP230" s="340"/>
      <c r="AQ230" s="341"/>
      <c r="AR230" s="340"/>
      <c r="AS230" s="340"/>
      <c r="AT230" s="340"/>
      <c r="AU230" s="340"/>
      <c r="AV230" s="340"/>
      <c r="AW230" s="340"/>
      <c r="AX230" s="340"/>
      <c r="AY230" s="340"/>
      <c r="AZ230" s="340"/>
      <c r="BA230" s="340"/>
      <c r="BB230" s="340"/>
      <c r="BC230" s="340"/>
      <c r="BD230" s="341"/>
      <c r="BE230" s="340"/>
      <c r="BF230" s="340"/>
      <c r="BG230" s="340"/>
      <c r="BH230" s="340"/>
      <c r="BI230" s="340"/>
      <c r="BJ230" s="340"/>
      <c r="BK230" s="340"/>
      <c r="BL230" s="340"/>
      <c r="BM230" s="340"/>
      <c r="BN230" s="340"/>
      <c r="BO230" s="340"/>
      <c r="BP230" s="340"/>
      <c r="BQ230" s="341"/>
      <c r="BR230" s="340"/>
      <c r="BS230" s="340"/>
      <c r="BT230" s="340"/>
      <c r="BU230" s="340"/>
      <c r="BV230" s="340"/>
      <c r="BW230" s="340"/>
      <c r="BX230" s="340"/>
      <c r="BY230" s="340"/>
      <c r="BZ230" s="340"/>
      <c r="CA230" s="340"/>
    </row>
    <row r="231" spans="2:79">
      <c r="B231" s="343"/>
      <c r="C231" s="337"/>
      <c r="D231" s="338"/>
      <c r="E231" s="339"/>
      <c r="F231" s="340"/>
      <c r="G231" s="340"/>
      <c r="H231" s="340"/>
      <c r="I231" s="340"/>
      <c r="J231" s="340"/>
      <c r="K231" s="340"/>
      <c r="L231" s="340"/>
      <c r="M231" s="340"/>
      <c r="N231" s="340"/>
      <c r="O231" s="340"/>
      <c r="P231" s="340"/>
      <c r="Q231" s="341"/>
      <c r="R231" s="340"/>
      <c r="S231" s="340"/>
      <c r="T231" s="340"/>
      <c r="U231" s="340"/>
      <c r="V231" s="340"/>
      <c r="W231" s="340"/>
      <c r="X231" s="340"/>
      <c r="Y231" s="340"/>
      <c r="Z231" s="340"/>
      <c r="AA231" s="340"/>
      <c r="AB231" s="340"/>
      <c r="AC231" s="340"/>
      <c r="AD231" s="341"/>
      <c r="AE231" s="340"/>
      <c r="AF231" s="340"/>
      <c r="AG231" s="340"/>
      <c r="AH231" s="340"/>
      <c r="AI231" s="340"/>
      <c r="AJ231" s="340"/>
      <c r="AK231" s="340"/>
      <c r="AL231" s="340"/>
      <c r="AM231" s="340"/>
      <c r="AN231" s="340"/>
      <c r="AO231" s="340"/>
      <c r="AP231" s="340"/>
      <c r="AQ231" s="341"/>
      <c r="AR231" s="340"/>
      <c r="AS231" s="340"/>
      <c r="AT231" s="340"/>
      <c r="AU231" s="340"/>
      <c r="AV231" s="340"/>
      <c r="AW231" s="340"/>
      <c r="AX231" s="340"/>
      <c r="AY231" s="340"/>
      <c r="AZ231" s="340"/>
      <c r="BA231" s="340"/>
      <c r="BB231" s="340"/>
      <c r="BC231" s="340"/>
      <c r="BD231" s="341"/>
      <c r="BE231" s="340"/>
      <c r="BF231" s="340"/>
      <c r="BG231" s="340"/>
      <c r="BH231" s="340"/>
      <c r="BI231" s="340"/>
      <c r="BJ231" s="340"/>
      <c r="BK231" s="340"/>
      <c r="BL231" s="340"/>
      <c r="BM231" s="340"/>
      <c r="BN231" s="340"/>
      <c r="BO231" s="340"/>
      <c r="BP231" s="340"/>
      <c r="BQ231" s="341"/>
      <c r="BR231" s="340"/>
      <c r="BS231" s="340"/>
      <c r="BT231" s="340"/>
      <c r="BU231" s="340"/>
      <c r="BV231" s="340"/>
      <c r="BW231" s="340"/>
      <c r="BX231" s="340"/>
      <c r="BY231" s="340"/>
      <c r="BZ231" s="340"/>
      <c r="CA231" s="340"/>
    </row>
    <row r="232" spans="2:79">
      <c r="B232" s="343"/>
      <c r="C232" s="337"/>
      <c r="D232" s="338"/>
      <c r="E232" s="339"/>
      <c r="F232" s="340"/>
      <c r="G232" s="340"/>
      <c r="H232" s="340"/>
      <c r="I232" s="340"/>
      <c r="J232" s="340"/>
      <c r="K232" s="340"/>
      <c r="L232" s="340"/>
      <c r="M232" s="340"/>
      <c r="N232" s="340"/>
      <c r="O232" s="340"/>
      <c r="P232" s="340"/>
      <c r="Q232" s="341"/>
      <c r="R232" s="340"/>
      <c r="S232" s="340"/>
      <c r="T232" s="340"/>
      <c r="U232" s="340"/>
      <c r="V232" s="340"/>
      <c r="W232" s="340"/>
      <c r="X232" s="340"/>
      <c r="Y232" s="340"/>
      <c r="Z232" s="340"/>
      <c r="AA232" s="340"/>
      <c r="AB232" s="340"/>
      <c r="AC232" s="340"/>
      <c r="AD232" s="341"/>
      <c r="AE232" s="340"/>
      <c r="AF232" s="340"/>
      <c r="AG232" s="340"/>
      <c r="AH232" s="340"/>
      <c r="AI232" s="340"/>
      <c r="AJ232" s="340"/>
      <c r="AK232" s="340"/>
      <c r="AL232" s="340"/>
      <c r="AM232" s="340"/>
      <c r="AN232" s="340"/>
      <c r="AO232" s="340"/>
      <c r="AP232" s="340"/>
      <c r="AQ232" s="341"/>
      <c r="AR232" s="340"/>
      <c r="AS232" s="340"/>
      <c r="AT232" s="340"/>
      <c r="AU232" s="340"/>
      <c r="AV232" s="340"/>
      <c r="AW232" s="340"/>
      <c r="AX232" s="340"/>
      <c r="AY232" s="340"/>
      <c r="AZ232" s="340"/>
      <c r="BA232" s="340"/>
      <c r="BB232" s="340"/>
      <c r="BC232" s="340"/>
      <c r="BD232" s="341"/>
      <c r="BE232" s="340"/>
      <c r="BF232" s="340"/>
      <c r="BG232" s="340"/>
      <c r="BH232" s="340"/>
      <c r="BI232" s="340"/>
      <c r="BJ232" s="340"/>
      <c r="BK232" s="340"/>
      <c r="BL232" s="340"/>
      <c r="BM232" s="340"/>
      <c r="BN232" s="340"/>
      <c r="BO232" s="340"/>
      <c r="BP232" s="340"/>
      <c r="BQ232" s="341"/>
      <c r="BR232" s="340"/>
      <c r="BS232" s="340"/>
      <c r="BT232" s="340"/>
      <c r="BU232" s="340"/>
      <c r="BV232" s="340"/>
      <c r="BW232" s="340"/>
      <c r="BX232" s="340"/>
      <c r="BY232" s="340"/>
      <c r="BZ232" s="340"/>
      <c r="CA232" s="340"/>
    </row>
    <row r="233" spans="2:79">
      <c r="B233" s="343"/>
      <c r="C233" s="337"/>
      <c r="D233" s="338"/>
      <c r="E233" s="339"/>
      <c r="F233" s="340"/>
      <c r="G233" s="340"/>
      <c r="H233" s="340"/>
      <c r="I233" s="340"/>
      <c r="J233" s="340"/>
      <c r="K233" s="340"/>
      <c r="L233" s="340"/>
      <c r="M233" s="340"/>
      <c r="N233" s="340"/>
      <c r="O233" s="340"/>
      <c r="P233" s="340"/>
      <c r="Q233" s="341"/>
      <c r="R233" s="340"/>
      <c r="S233" s="340"/>
      <c r="T233" s="340"/>
      <c r="U233" s="340"/>
      <c r="V233" s="340"/>
      <c r="W233" s="340"/>
      <c r="X233" s="340"/>
      <c r="Y233" s="340"/>
      <c r="Z233" s="340"/>
      <c r="AA233" s="340"/>
      <c r="AB233" s="340"/>
      <c r="AC233" s="340"/>
      <c r="AD233" s="341"/>
      <c r="AE233" s="340"/>
      <c r="AF233" s="340"/>
      <c r="AG233" s="340"/>
      <c r="AH233" s="340"/>
      <c r="AI233" s="340"/>
      <c r="AJ233" s="340"/>
      <c r="AK233" s="340"/>
      <c r="AL233" s="340"/>
      <c r="AM233" s="340"/>
      <c r="AN233" s="340"/>
      <c r="AO233" s="340"/>
      <c r="AP233" s="340"/>
      <c r="AQ233" s="341"/>
      <c r="AR233" s="340"/>
      <c r="AS233" s="340"/>
      <c r="AT233" s="340"/>
      <c r="AU233" s="340"/>
      <c r="AV233" s="340"/>
      <c r="AW233" s="340"/>
      <c r="AX233" s="340"/>
      <c r="AY233" s="340"/>
      <c r="AZ233" s="340"/>
      <c r="BA233" s="340"/>
      <c r="BB233" s="340"/>
      <c r="BC233" s="340"/>
      <c r="BD233" s="341"/>
      <c r="BE233" s="340"/>
      <c r="BF233" s="340"/>
      <c r="BG233" s="340"/>
      <c r="BH233" s="340"/>
      <c r="BI233" s="340"/>
      <c r="BJ233" s="340"/>
      <c r="BK233" s="340"/>
      <c r="BL233" s="340"/>
      <c r="BM233" s="340"/>
      <c r="BN233" s="340"/>
      <c r="BO233" s="340"/>
      <c r="BP233" s="340"/>
      <c r="BQ233" s="341"/>
      <c r="BR233" s="340"/>
      <c r="BS233" s="340"/>
      <c r="BT233" s="340"/>
      <c r="BU233" s="340"/>
      <c r="BV233" s="340"/>
      <c r="BW233" s="340"/>
      <c r="BX233" s="340"/>
      <c r="BY233" s="340"/>
      <c r="BZ233" s="340"/>
      <c r="CA233" s="340"/>
    </row>
    <row r="234" spans="2:79">
      <c r="B234" s="343"/>
      <c r="C234" s="337"/>
      <c r="D234" s="338"/>
      <c r="E234" s="339"/>
      <c r="F234" s="340"/>
      <c r="G234" s="340"/>
      <c r="H234" s="340"/>
      <c r="I234" s="340"/>
      <c r="J234" s="340"/>
      <c r="K234" s="340"/>
      <c r="L234" s="340"/>
      <c r="M234" s="340"/>
      <c r="N234" s="340"/>
      <c r="O234" s="340"/>
      <c r="P234" s="340"/>
      <c r="Q234" s="341"/>
      <c r="R234" s="340"/>
      <c r="S234" s="340"/>
      <c r="T234" s="340"/>
      <c r="U234" s="340"/>
      <c r="V234" s="340"/>
      <c r="W234" s="340"/>
      <c r="X234" s="340"/>
      <c r="Y234" s="340"/>
      <c r="Z234" s="340"/>
      <c r="AA234" s="340"/>
      <c r="AB234" s="340"/>
      <c r="AC234" s="340"/>
      <c r="AD234" s="341"/>
      <c r="AE234" s="340"/>
      <c r="AF234" s="340"/>
      <c r="AG234" s="340"/>
      <c r="AH234" s="340"/>
      <c r="AI234" s="340"/>
      <c r="AJ234" s="340"/>
      <c r="AK234" s="340"/>
      <c r="AL234" s="340"/>
      <c r="AM234" s="340"/>
      <c r="AN234" s="340"/>
      <c r="AO234" s="340"/>
      <c r="AP234" s="340"/>
      <c r="AQ234" s="341"/>
      <c r="AR234" s="340"/>
      <c r="AS234" s="340"/>
      <c r="AT234" s="340"/>
      <c r="AU234" s="340"/>
      <c r="AV234" s="340"/>
      <c r="AW234" s="340"/>
      <c r="AX234" s="340"/>
      <c r="AY234" s="340"/>
      <c r="AZ234" s="340"/>
      <c r="BA234" s="340"/>
      <c r="BB234" s="340"/>
      <c r="BC234" s="340"/>
      <c r="BD234" s="341"/>
      <c r="BE234" s="340"/>
      <c r="BF234" s="340"/>
      <c r="BG234" s="340"/>
      <c r="BH234" s="340"/>
      <c r="BI234" s="340"/>
      <c r="BJ234" s="340"/>
      <c r="BK234" s="340"/>
      <c r="BL234" s="340"/>
      <c r="BM234" s="340"/>
      <c r="BN234" s="340"/>
      <c r="BO234" s="340"/>
      <c r="BP234" s="340"/>
      <c r="BQ234" s="341"/>
      <c r="BR234" s="340"/>
      <c r="BS234" s="340"/>
      <c r="BT234" s="340"/>
      <c r="BU234" s="340"/>
      <c r="BV234" s="340"/>
      <c r="BW234" s="340"/>
      <c r="BX234" s="340"/>
      <c r="BY234" s="340"/>
      <c r="BZ234" s="340"/>
      <c r="CA234" s="340"/>
    </row>
    <row r="235" spans="2:79">
      <c r="B235" s="343"/>
      <c r="C235" s="337"/>
      <c r="D235" s="338"/>
      <c r="E235" s="339"/>
      <c r="F235" s="340"/>
      <c r="G235" s="340"/>
      <c r="H235" s="340"/>
      <c r="I235" s="340"/>
      <c r="J235" s="340"/>
      <c r="K235" s="340"/>
      <c r="L235" s="340"/>
      <c r="M235" s="340"/>
      <c r="N235" s="340"/>
      <c r="O235" s="340"/>
      <c r="P235" s="340"/>
      <c r="Q235" s="341"/>
      <c r="R235" s="340"/>
      <c r="S235" s="340"/>
      <c r="T235" s="340"/>
      <c r="U235" s="340"/>
      <c r="V235" s="340"/>
      <c r="W235" s="340"/>
      <c r="X235" s="340"/>
      <c r="Y235" s="340"/>
      <c r="Z235" s="340"/>
      <c r="AA235" s="340"/>
      <c r="AB235" s="340"/>
      <c r="AC235" s="340"/>
      <c r="AD235" s="341"/>
      <c r="AE235" s="340"/>
      <c r="AF235" s="340"/>
      <c r="AG235" s="340"/>
      <c r="AH235" s="340"/>
      <c r="AI235" s="340"/>
      <c r="AJ235" s="340"/>
      <c r="AK235" s="340"/>
      <c r="AL235" s="340"/>
      <c r="AM235" s="340"/>
      <c r="AN235" s="340"/>
      <c r="AO235" s="340"/>
      <c r="AP235" s="340"/>
      <c r="AQ235" s="341"/>
      <c r="AR235" s="340"/>
      <c r="AS235" s="340"/>
      <c r="AT235" s="340"/>
      <c r="AU235" s="340"/>
      <c r="AV235" s="340"/>
      <c r="AW235" s="340"/>
      <c r="AX235" s="340"/>
      <c r="AY235" s="340"/>
      <c r="AZ235" s="340"/>
      <c r="BA235" s="340"/>
      <c r="BB235" s="340"/>
      <c r="BC235" s="340"/>
      <c r="BD235" s="341"/>
      <c r="BE235" s="340"/>
      <c r="BF235" s="340"/>
      <c r="BG235" s="340"/>
      <c r="BH235" s="340"/>
      <c r="BI235" s="340"/>
      <c r="BJ235" s="340"/>
      <c r="BK235" s="340"/>
      <c r="BL235" s="340"/>
      <c r="BM235" s="340"/>
      <c r="BN235" s="340"/>
      <c r="BO235" s="340"/>
      <c r="BP235" s="340"/>
      <c r="BQ235" s="341"/>
      <c r="BR235" s="340"/>
      <c r="BS235" s="340"/>
      <c r="BT235" s="340"/>
      <c r="BU235" s="340"/>
      <c r="BV235" s="340"/>
      <c r="BW235" s="340"/>
      <c r="BX235" s="340"/>
      <c r="BY235" s="340"/>
      <c r="BZ235" s="340"/>
      <c r="CA235" s="340"/>
    </row>
    <row r="236" spans="2:79">
      <c r="B236" s="343"/>
      <c r="C236" s="337"/>
      <c r="D236" s="338"/>
      <c r="E236" s="339"/>
      <c r="F236" s="340"/>
      <c r="G236" s="340"/>
      <c r="H236" s="340"/>
      <c r="I236" s="340"/>
      <c r="J236" s="340"/>
      <c r="K236" s="340"/>
      <c r="L236" s="340"/>
      <c r="M236" s="340"/>
      <c r="N236" s="340"/>
      <c r="O236" s="340"/>
      <c r="P236" s="340"/>
      <c r="Q236" s="341"/>
      <c r="R236" s="340"/>
      <c r="S236" s="340"/>
      <c r="T236" s="340"/>
      <c r="U236" s="340"/>
      <c r="V236" s="340"/>
      <c r="W236" s="340"/>
      <c r="X236" s="340"/>
      <c r="Y236" s="340"/>
      <c r="Z236" s="340"/>
      <c r="AA236" s="340"/>
      <c r="AB236" s="340"/>
      <c r="AC236" s="340"/>
      <c r="AD236" s="341"/>
      <c r="AE236" s="340"/>
      <c r="AF236" s="340"/>
      <c r="AG236" s="340"/>
      <c r="AH236" s="340"/>
      <c r="AI236" s="340"/>
      <c r="AJ236" s="340"/>
      <c r="AK236" s="340"/>
      <c r="AL236" s="340"/>
      <c r="AM236" s="340"/>
      <c r="AN236" s="340"/>
      <c r="AO236" s="340"/>
      <c r="AP236" s="340"/>
      <c r="AQ236" s="341"/>
      <c r="AR236" s="340"/>
      <c r="AS236" s="340"/>
      <c r="AT236" s="340"/>
      <c r="AU236" s="340"/>
      <c r="AV236" s="340"/>
      <c r="AW236" s="340"/>
      <c r="AX236" s="340"/>
      <c r="AY236" s="340"/>
      <c r="AZ236" s="340"/>
      <c r="BA236" s="340"/>
      <c r="BB236" s="340"/>
      <c r="BC236" s="340"/>
      <c r="BD236" s="341"/>
      <c r="BE236" s="340"/>
      <c r="BF236" s="340"/>
      <c r="BG236" s="340"/>
      <c r="BH236" s="340"/>
      <c r="BI236" s="340"/>
      <c r="BJ236" s="340"/>
      <c r="BK236" s="340"/>
      <c r="BL236" s="340"/>
      <c r="BM236" s="340"/>
      <c r="BN236" s="340"/>
      <c r="BO236" s="340"/>
      <c r="BP236" s="340"/>
      <c r="BQ236" s="341"/>
      <c r="BR236" s="340"/>
      <c r="BS236" s="340"/>
      <c r="BT236" s="340"/>
      <c r="BU236" s="340"/>
      <c r="BV236" s="340"/>
      <c r="BW236" s="340"/>
      <c r="BX236" s="340"/>
      <c r="BY236" s="340"/>
      <c r="BZ236" s="340"/>
      <c r="CA236" s="340"/>
    </row>
    <row r="237" spans="2:79">
      <c r="B237" s="343"/>
      <c r="C237" s="337"/>
      <c r="D237" s="338"/>
      <c r="E237" s="339"/>
      <c r="F237" s="340"/>
      <c r="G237" s="340"/>
      <c r="H237" s="340"/>
      <c r="I237" s="340"/>
      <c r="J237" s="340"/>
      <c r="K237" s="340"/>
      <c r="L237" s="340"/>
      <c r="M237" s="340"/>
      <c r="N237" s="340"/>
      <c r="O237" s="340"/>
      <c r="P237" s="340"/>
      <c r="Q237" s="341"/>
      <c r="R237" s="340"/>
      <c r="S237" s="340"/>
      <c r="T237" s="340"/>
      <c r="U237" s="340"/>
      <c r="V237" s="340"/>
      <c r="W237" s="340"/>
      <c r="X237" s="340"/>
      <c r="Y237" s="340"/>
      <c r="Z237" s="340"/>
      <c r="AA237" s="340"/>
      <c r="AB237" s="340"/>
      <c r="AC237" s="340"/>
      <c r="AD237" s="341"/>
      <c r="AE237" s="340"/>
      <c r="AF237" s="340"/>
      <c r="AG237" s="340"/>
      <c r="AH237" s="340"/>
      <c r="AI237" s="340"/>
      <c r="AJ237" s="340"/>
      <c r="AK237" s="340"/>
      <c r="AL237" s="340"/>
      <c r="AM237" s="340"/>
      <c r="AN237" s="340"/>
      <c r="AO237" s="340"/>
      <c r="AP237" s="340"/>
      <c r="AQ237" s="341"/>
      <c r="AR237" s="340"/>
      <c r="AS237" s="340"/>
      <c r="AT237" s="340"/>
      <c r="AU237" s="340"/>
      <c r="AV237" s="340"/>
      <c r="AW237" s="340"/>
      <c r="AX237" s="340"/>
      <c r="AY237" s="340"/>
      <c r="AZ237" s="340"/>
      <c r="BA237" s="340"/>
      <c r="BB237" s="340"/>
      <c r="BC237" s="340"/>
      <c r="BD237" s="341"/>
      <c r="BE237" s="340"/>
      <c r="BF237" s="340"/>
      <c r="BG237" s="340"/>
      <c r="BH237" s="340"/>
      <c r="BI237" s="340"/>
      <c r="BJ237" s="340"/>
      <c r="BK237" s="340"/>
      <c r="BL237" s="340"/>
      <c r="BM237" s="340"/>
      <c r="BN237" s="340"/>
      <c r="BO237" s="340"/>
      <c r="BP237" s="340"/>
      <c r="BQ237" s="341"/>
      <c r="BR237" s="340"/>
      <c r="BS237" s="340"/>
      <c r="BT237" s="340"/>
      <c r="BU237" s="340"/>
      <c r="BV237" s="340"/>
      <c r="BW237" s="340"/>
      <c r="BX237" s="340"/>
      <c r="BY237" s="340"/>
      <c r="BZ237" s="340"/>
      <c r="CA237" s="340"/>
    </row>
    <row r="238" spans="2:79">
      <c r="B238" s="343"/>
      <c r="C238" s="337"/>
      <c r="D238" s="338"/>
      <c r="E238" s="339"/>
      <c r="F238" s="340"/>
      <c r="G238" s="340"/>
      <c r="H238" s="340"/>
      <c r="I238" s="340"/>
      <c r="J238" s="340"/>
      <c r="K238" s="340"/>
      <c r="L238" s="340"/>
      <c r="M238" s="340"/>
      <c r="N238" s="340"/>
      <c r="O238" s="340"/>
      <c r="P238" s="340"/>
      <c r="Q238" s="341"/>
      <c r="R238" s="340"/>
      <c r="S238" s="340"/>
      <c r="T238" s="340"/>
      <c r="U238" s="340"/>
      <c r="V238" s="340"/>
      <c r="W238" s="340"/>
      <c r="X238" s="340"/>
      <c r="Y238" s="340"/>
      <c r="Z238" s="340"/>
      <c r="AA238" s="340"/>
      <c r="AB238" s="340"/>
      <c r="AC238" s="340"/>
      <c r="AD238" s="341"/>
      <c r="AE238" s="340"/>
      <c r="AF238" s="340"/>
      <c r="AG238" s="340"/>
      <c r="AH238" s="340"/>
      <c r="AI238" s="340"/>
      <c r="AJ238" s="340"/>
      <c r="AK238" s="340"/>
      <c r="AL238" s="340"/>
      <c r="AM238" s="340"/>
      <c r="AN238" s="340"/>
      <c r="AO238" s="340"/>
      <c r="AP238" s="340"/>
      <c r="AQ238" s="341"/>
      <c r="AR238" s="340"/>
      <c r="AS238" s="340"/>
      <c r="AT238" s="340"/>
      <c r="AU238" s="340"/>
      <c r="AV238" s="340"/>
      <c r="AW238" s="340"/>
      <c r="AX238" s="340"/>
      <c r="AY238" s="340"/>
      <c r="AZ238" s="340"/>
      <c r="BA238" s="340"/>
      <c r="BB238" s="340"/>
      <c r="BC238" s="340"/>
      <c r="BD238" s="341"/>
      <c r="BE238" s="340"/>
      <c r="BF238" s="340"/>
      <c r="BG238" s="340"/>
      <c r="BH238" s="340"/>
      <c r="BI238" s="340"/>
      <c r="BJ238" s="340"/>
      <c r="BK238" s="340"/>
      <c r="BL238" s="340"/>
      <c r="BM238" s="340"/>
      <c r="BN238" s="340"/>
      <c r="BO238" s="340"/>
      <c r="BP238" s="340"/>
      <c r="BQ238" s="341"/>
      <c r="BR238" s="340"/>
      <c r="BS238" s="340"/>
      <c r="BT238" s="340"/>
      <c r="BU238" s="340"/>
      <c r="BV238" s="340"/>
      <c r="BW238" s="340"/>
      <c r="BX238" s="340"/>
      <c r="BY238" s="340"/>
      <c r="BZ238" s="340"/>
      <c r="CA238" s="340"/>
    </row>
    <row r="239" spans="2:79">
      <c r="B239" s="343"/>
      <c r="C239" s="337"/>
      <c r="D239" s="338"/>
      <c r="E239" s="339"/>
      <c r="F239" s="340"/>
      <c r="G239" s="340"/>
      <c r="H239" s="340"/>
      <c r="I239" s="340"/>
      <c r="J239" s="340"/>
      <c r="K239" s="340"/>
      <c r="L239" s="340"/>
      <c r="M239" s="340"/>
      <c r="N239" s="340"/>
      <c r="O239" s="340"/>
      <c r="P239" s="340"/>
      <c r="Q239" s="341"/>
      <c r="R239" s="340"/>
      <c r="S239" s="340"/>
      <c r="T239" s="340"/>
      <c r="U239" s="340"/>
      <c r="V239" s="340"/>
      <c r="W239" s="340"/>
      <c r="X239" s="340"/>
      <c r="Y239" s="340"/>
      <c r="Z239" s="340"/>
      <c r="AA239" s="340"/>
      <c r="AB239" s="340"/>
      <c r="AC239" s="340"/>
      <c r="AD239" s="341"/>
      <c r="AE239" s="340"/>
      <c r="AF239" s="340"/>
      <c r="AG239" s="340"/>
      <c r="AH239" s="340"/>
      <c r="AI239" s="340"/>
      <c r="AJ239" s="340"/>
      <c r="AK239" s="340"/>
      <c r="AL239" s="340"/>
      <c r="AM239" s="340"/>
      <c r="AN239" s="340"/>
      <c r="AO239" s="340"/>
      <c r="AP239" s="340"/>
      <c r="AQ239" s="341"/>
      <c r="AR239" s="340"/>
      <c r="AS239" s="340"/>
      <c r="AT239" s="340"/>
      <c r="AU239" s="340"/>
      <c r="AV239" s="340"/>
      <c r="AW239" s="340"/>
      <c r="AX239" s="340"/>
      <c r="AY239" s="340"/>
      <c r="AZ239" s="340"/>
      <c r="BA239" s="340"/>
      <c r="BB239" s="340"/>
      <c r="BC239" s="340"/>
      <c r="BD239" s="341"/>
      <c r="BE239" s="340"/>
      <c r="BF239" s="340"/>
      <c r="BG239" s="340"/>
      <c r="BH239" s="340"/>
      <c r="BI239" s="340"/>
      <c r="BJ239" s="340"/>
      <c r="BK239" s="340"/>
      <c r="BL239" s="340"/>
      <c r="BM239" s="340"/>
      <c r="BN239" s="340"/>
      <c r="BO239" s="340"/>
      <c r="BP239" s="340"/>
      <c r="BQ239" s="341"/>
      <c r="BR239" s="340"/>
      <c r="BS239" s="340"/>
      <c r="BT239" s="340"/>
      <c r="BU239" s="340"/>
      <c r="BV239" s="340"/>
      <c r="BW239" s="340"/>
      <c r="BX239" s="340"/>
      <c r="BY239" s="340"/>
      <c r="BZ239" s="340"/>
      <c r="CA239" s="340"/>
    </row>
    <row r="240" spans="2:79">
      <c r="B240" s="343"/>
      <c r="C240" s="337"/>
      <c r="D240" s="338"/>
      <c r="E240" s="339"/>
      <c r="F240" s="340"/>
      <c r="G240" s="340"/>
      <c r="H240" s="340"/>
      <c r="I240" s="340"/>
      <c r="J240" s="340"/>
      <c r="K240" s="340"/>
      <c r="L240" s="340"/>
      <c r="M240" s="340"/>
      <c r="N240" s="340"/>
      <c r="O240" s="340"/>
      <c r="P240" s="340"/>
      <c r="Q240" s="341"/>
      <c r="R240" s="340"/>
      <c r="S240" s="340"/>
      <c r="T240" s="340"/>
      <c r="U240" s="340"/>
      <c r="V240" s="340"/>
      <c r="W240" s="340"/>
      <c r="X240" s="340"/>
      <c r="Y240" s="340"/>
      <c r="Z240" s="340"/>
      <c r="AA240" s="340"/>
      <c r="AB240" s="340"/>
      <c r="AC240" s="340"/>
      <c r="AD240" s="341"/>
      <c r="AE240" s="340"/>
      <c r="AF240" s="340"/>
      <c r="AG240" s="340"/>
      <c r="AH240" s="340"/>
      <c r="AI240" s="340"/>
      <c r="AJ240" s="340"/>
      <c r="AK240" s="340"/>
      <c r="AL240" s="340"/>
      <c r="AM240" s="340"/>
      <c r="AN240" s="340"/>
      <c r="AO240" s="340"/>
      <c r="AP240" s="340"/>
      <c r="AQ240" s="341"/>
      <c r="AR240" s="340"/>
      <c r="AS240" s="340"/>
      <c r="AT240" s="340"/>
      <c r="AU240" s="340"/>
      <c r="AV240" s="340"/>
      <c r="AW240" s="340"/>
      <c r="AX240" s="340"/>
      <c r="AY240" s="340"/>
      <c r="AZ240" s="340"/>
      <c r="BA240" s="340"/>
      <c r="BB240" s="340"/>
      <c r="BC240" s="340"/>
      <c r="BD240" s="341"/>
      <c r="BE240" s="340"/>
      <c r="BF240" s="340"/>
      <c r="BG240" s="340"/>
      <c r="BH240" s="340"/>
      <c r="BI240" s="340"/>
      <c r="BJ240" s="340"/>
      <c r="BK240" s="340"/>
      <c r="BL240" s="340"/>
      <c r="BM240" s="340"/>
      <c r="BN240" s="340"/>
      <c r="BO240" s="340"/>
      <c r="BP240" s="340"/>
      <c r="BQ240" s="341"/>
      <c r="BR240" s="340"/>
      <c r="BS240" s="340"/>
      <c r="BT240" s="340"/>
      <c r="BU240" s="340"/>
      <c r="BV240" s="340"/>
      <c r="BW240" s="340"/>
      <c r="BX240" s="340"/>
      <c r="BY240" s="340"/>
      <c r="BZ240" s="340"/>
      <c r="CA240" s="340"/>
    </row>
    <row r="241" spans="2:79">
      <c r="B241" s="343"/>
      <c r="C241" s="337"/>
      <c r="D241" s="338"/>
      <c r="E241" s="339"/>
      <c r="F241" s="340"/>
      <c r="G241" s="340"/>
      <c r="H241" s="340"/>
      <c r="I241" s="340"/>
      <c r="J241" s="340"/>
      <c r="K241" s="340"/>
      <c r="L241" s="340"/>
      <c r="M241" s="340"/>
      <c r="N241" s="340"/>
      <c r="O241" s="340"/>
      <c r="P241" s="340"/>
      <c r="Q241" s="341"/>
      <c r="R241" s="340"/>
      <c r="S241" s="340"/>
      <c r="T241" s="340"/>
      <c r="U241" s="340"/>
      <c r="V241" s="340"/>
      <c r="W241" s="340"/>
      <c r="X241" s="340"/>
      <c r="Y241" s="340"/>
      <c r="Z241" s="340"/>
      <c r="AA241" s="340"/>
      <c r="AB241" s="340"/>
      <c r="AC241" s="340"/>
      <c r="AD241" s="341"/>
      <c r="AE241" s="340"/>
      <c r="AF241" s="340"/>
      <c r="AG241" s="340"/>
      <c r="AH241" s="340"/>
      <c r="AI241" s="340"/>
      <c r="AJ241" s="340"/>
      <c r="AK241" s="340"/>
      <c r="AL241" s="340"/>
      <c r="AM241" s="340"/>
      <c r="AN241" s="340"/>
      <c r="AO241" s="340"/>
      <c r="AP241" s="340"/>
      <c r="AQ241" s="341"/>
      <c r="AR241" s="340"/>
      <c r="AS241" s="340"/>
      <c r="AT241" s="340"/>
      <c r="AU241" s="340"/>
      <c r="AV241" s="340"/>
      <c r="AW241" s="340"/>
      <c r="AX241" s="340"/>
      <c r="AY241" s="340"/>
      <c r="AZ241" s="340"/>
      <c r="BA241" s="340"/>
      <c r="BB241" s="340"/>
      <c r="BC241" s="340"/>
      <c r="BD241" s="341"/>
      <c r="BE241" s="340"/>
      <c r="BF241" s="340"/>
      <c r="BG241" s="340"/>
      <c r="BH241" s="340"/>
      <c r="BI241" s="340"/>
      <c r="BJ241" s="340"/>
      <c r="BK241" s="340"/>
      <c r="BL241" s="340"/>
      <c r="BM241" s="340"/>
      <c r="BN241" s="340"/>
      <c r="BO241" s="340"/>
      <c r="BP241" s="340"/>
      <c r="BQ241" s="341"/>
      <c r="BR241" s="340"/>
      <c r="BS241" s="340"/>
      <c r="BT241" s="340"/>
      <c r="BU241" s="340"/>
      <c r="BV241" s="340"/>
      <c r="BW241" s="340"/>
      <c r="BX241" s="340"/>
      <c r="BY241" s="340"/>
      <c r="BZ241" s="340"/>
      <c r="CA241" s="340"/>
    </row>
    <row r="242" spans="2:79">
      <c r="B242" s="343"/>
      <c r="C242" s="337"/>
      <c r="D242" s="338"/>
      <c r="E242" s="339"/>
      <c r="F242" s="340"/>
      <c r="G242" s="340"/>
      <c r="H242" s="340"/>
      <c r="I242" s="340"/>
      <c r="J242" s="340"/>
      <c r="K242" s="340"/>
      <c r="L242" s="340"/>
      <c r="M242" s="340"/>
      <c r="N242" s="340"/>
      <c r="O242" s="340"/>
      <c r="P242" s="340"/>
      <c r="Q242" s="341"/>
      <c r="R242" s="340"/>
      <c r="S242" s="340"/>
      <c r="T242" s="340"/>
      <c r="U242" s="340"/>
      <c r="V242" s="340"/>
      <c r="W242" s="340"/>
      <c r="X242" s="340"/>
      <c r="Y242" s="340"/>
      <c r="Z242" s="340"/>
      <c r="AA242" s="340"/>
      <c r="AB242" s="340"/>
      <c r="AC242" s="340"/>
      <c r="AD242" s="341"/>
      <c r="AE242" s="340"/>
      <c r="AF242" s="340"/>
      <c r="AG242" s="340"/>
      <c r="AH242" s="340"/>
      <c r="AI242" s="340"/>
      <c r="AJ242" s="340"/>
      <c r="AK242" s="340"/>
      <c r="AL242" s="340"/>
      <c r="AM242" s="340"/>
      <c r="AN242" s="340"/>
      <c r="AO242" s="340"/>
      <c r="AP242" s="340"/>
      <c r="AQ242" s="341"/>
      <c r="AR242" s="340"/>
      <c r="AS242" s="340"/>
      <c r="AT242" s="340"/>
      <c r="AU242" s="340"/>
      <c r="AV242" s="340"/>
      <c r="AW242" s="340"/>
      <c r="AX242" s="340"/>
      <c r="AY242" s="340"/>
      <c r="AZ242" s="340"/>
      <c r="BA242" s="340"/>
      <c r="BB242" s="340"/>
      <c r="BC242" s="340"/>
      <c r="BD242" s="341"/>
      <c r="BE242" s="340"/>
      <c r="BF242" s="340"/>
      <c r="BG242" s="340"/>
      <c r="BH242" s="340"/>
      <c r="BI242" s="340"/>
      <c r="BJ242" s="340"/>
      <c r="BK242" s="340"/>
      <c r="BL242" s="340"/>
      <c r="BM242" s="340"/>
      <c r="BN242" s="340"/>
      <c r="BO242" s="340"/>
      <c r="BP242" s="340"/>
      <c r="BQ242" s="341"/>
      <c r="BR242" s="340"/>
      <c r="BS242" s="340"/>
      <c r="BT242" s="340"/>
      <c r="BU242" s="340"/>
      <c r="BV242" s="340"/>
      <c r="BW242" s="340"/>
      <c r="BX242" s="340"/>
      <c r="BY242" s="340"/>
      <c r="BZ242" s="340"/>
      <c r="CA242" s="340"/>
    </row>
    <row r="243" spans="2:79">
      <c r="B243" s="343"/>
      <c r="C243" s="337"/>
      <c r="D243" s="338"/>
      <c r="E243" s="339"/>
      <c r="F243" s="340"/>
      <c r="G243" s="340"/>
      <c r="H243" s="340"/>
      <c r="I243" s="340"/>
      <c r="J243" s="340"/>
      <c r="K243" s="340"/>
      <c r="L243" s="340"/>
      <c r="M243" s="340"/>
      <c r="N243" s="340"/>
      <c r="O243" s="340"/>
      <c r="P243" s="340"/>
      <c r="Q243" s="341"/>
      <c r="R243" s="340"/>
      <c r="S243" s="340"/>
      <c r="T243" s="340"/>
      <c r="U243" s="340"/>
      <c r="V243" s="340"/>
      <c r="W243" s="340"/>
      <c r="X243" s="340"/>
      <c r="Y243" s="340"/>
      <c r="Z243" s="340"/>
      <c r="AA243" s="340"/>
      <c r="AB243" s="340"/>
      <c r="AC243" s="340"/>
      <c r="AD243" s="341"/>
      <c r="AE243" s="340"/>
      <c r="AF243" s="340"/>
      <c r="AG243" s="340"/>
      <c r="AH243" s="340"/>
      <c r="AI243" s="340"/>
      <c r="AJ243" s="340"/>
      <c r="AK243" s="340"/>
      <c r="AL243" s="340"/>
      <c r="AM243" s="340"/>
      <c r="AN243" s="340"/>
      <c r="AO243" s="340"/>
      <c r="AP243" s="340"/>
      <c r="AQ243" s="341"/>
      <c r="AR243" s="340"/>
      <c r="AS243" s="340"/>
      <c r="AT243" s="340"/>
      <c r="AU243" s="340"/>
      <c r="AV243" s="340"/>
      <c r="AW243" s="340"/>
      <c r="AX243" s="340"/>
      <c r="AY243" s="340"/>
      <c r="AZ243" s="340"/>
      <c r="BA243" s="340"/>
      <c r="BB243" s="340"/>
      <c r="BC243" s="340"/>
      <c r="BD243" s="341"/>
      <c r="BE243" s="340"/>
      <c r="BF243" s="340"/>
      <c r="BG243" s="340"/>
      <c r="BH243" s="340"/>
      <c r="BI243" s="340"/>
      <c r="BJ243" s="340"/>
      <c r="BK243" s="340"/>
      <c r="BL243" s="340"/>
      <c r="BM243" s="340"/>
      <c r="BN243" s="340"/>
      <c r="BO243" s="340"/>
      <c r="BP243" s="340"/>
      <c r="BQ243" s="341"/>
      <c r="BR243" s="340"/>
      <c r="BS243" s="340"/>
      <c r="BT243" s="340"/>
      <c r="BU243" s="340"/>
      <c r="BV243" s="340"/>
      <c r="BW243" s="340"/>
      <c r="BX243" s="340"/>
      <c r="BY243" s="340"/>
      <c r="BZ243" s="340"/>
      <c r="CA243" s="340"/>
    </row>
    <row r="244" spans="2:79">
      <c r="B244" s="343"/>
      <c r="C244" s="337"/>
      <c r="D244" s="338"/>
      <c r="E244" s="339"/>
      <c r="F244" s="340"/>
      <c r="G244" s="340"/>
      <c r="H244" s="340"/>
      <c r="I244" s="340"/>
      <c r="J244" s="340"/>
      <c r="K244" s="340"/>
      <c r="L244" s="340"/>
      <c r="M244" s="340"/>
      <c r="N244" s="340"/>
      <c r="O244" s="340"/>
      <c r="P244" s="340"/>
      <c r="Q244" s="341"/>
      <c r="R244" s="340"/>
      <c r="S244" s="340"/>
      <c r="T244" s="340"/>
      <c r="U244" s="340"/>
      <c r="V244" s="340"/>
      <c r="W244" s="340"/>
      <c r="X244" s="340"/>
      <c r="Y244" s="340"/>
      <c r="Z244" s="340"/>
      <c r="AA244" s="340"/>
      <c r="AB244" s="340"/>
      <c r="AC244" s="340"/>
      <c r="AD244" s="341"/>
      <c r="AE244" s="340"/>
      <c r="AF244" s="340"/>
      <c r="AG244" s="340"/>
      <c r="AH244" s="340"/>
      <c r="AI244" s="340"/>
      <c r="AJ244" s="340"/>
      <c r="AK244" s="340"/>
      <c r="AL244" s="340"/>
      <c r="AM244" s="340"/>
      <c r="AN244" s="340"/>
      <c r="AO244" s="340"/>
      <c r="AP244" s="340"/>
      <c r="AQ244" s="341"/>
      <c r="AR244" s="340"/>
      <c r="AS244" s="340"/>
      <c r="AT244" s="340"/>
      <c r="AU244" s="340"/>
      <c r="AV244" s="340"/>
      <c r="AW244" s="340"/>
      <c r="AX244" s="340"/>
      <c r="AY244" s="340"/>
      <c r="AZ244" s="340"/>
      <c r="BA244" s="340"/>
      <c r="BB244" s="340"/>
      <c r="BC244" s="340"/>
      <c r="BD244" s="341"/>
      <c r="BE244" s="340"/>
      <c r="BF244" s="340"/>
      <c r="BG244" s="340"/>
      <c r="BH244" s="340"/>
      <c r="BI244" s="340"/>
      <c r="BJ244" s="340"/>
      <c r="BK244" s="340"/>
      <c r="BL244" s="340"/>
      <c r="BM244" s="340"/>
      <c r="BN244" s="340"/>
      <c r="BO244" s="340"/>
      <c r="BP244" s="340"/>
      <c r="BQ244" s="341"/>
      <c r="BR244" s="340"/>
      <c r="BS244" s="340"/>
      <c r="BT244" s="340"/>
      <c r="BU244" s="340"/>
      <c r="BV244" s="340"/>
      <c r="BW244" s="340"/>
      <c r="BX244" s="340"/>
      <c r="BY244" s="340"/>
      <c r="BZ244" s="340"/>
      <c r="CA244" s="340"/>
    </row>
    <row r="245" spans="2:79">
      <c r="B245" s="343"/>
      <c r="C245" s="337"/>
      <c r="D245" s="338"/>
      <c r="E245" s="339"/>
      <c r="F245" s="340"/>
      <c r="G245" s="340"/>
      <c r="H245" s="340"/>
      <c r="I245" s="340"/>
      <c r="J245" s="340"/>
      <c r="K245" s="340"/>
      <c r="L245" s="340"/>
      <c r="M245" s="340"/>
      <c r="N245" s="340"/>
      <c r="O245" s="340"/>
      <c r="P245" s="340"/>
      <c r="Q245" s="341"/>
      <c r="R245" s="340"/>
      <c r="S245" s="340"/>
      <c r="T245" s="340"/>
      <c r="U245" s="340"/>
      <c r="V245" s="340"/>
      <c r="W245" s="340"/>
      <c r="X245" s="340"/>
      <c r="Y245" s="340"/>
      <c r="Z245" s="340"/>
      <c r="AA245" s="340"/>
      <c r="AB245" s="340"/>
      <c r="AC245" s="340"/>
      <c r="AD245" s="341"/>
      <c r="AE245" s="340"/>
      <c r="AF245" s="340"/>
      <c r="AG245" s="340"/>
      <c r="AH245" s="340"/>
      <c r="AI245" s="340"/>
      <c r="AJ245" s="340"/>
      <c r="AK245" s="340"/>
      <c r="AL245" s="340"/>
      <c r="AM245" s="340"/>
      <c r="AN245" s="340"/>
      <c r="AO245" s="340"/>
      <c r="AP245" s="340"/>
      <c r="AQ245" s="341"/>
      <c r="AR245" s="340"/>
      <c r="AS245" s="340"/>
      <c r="AT245" s="340"/>
      <c r="AU245" s="340"/>
      <c r="AV245" s="340"/>
      <c r="AW245" s="340"/>
      <c r="AX245" s="340"/>
      <c r="AY245" s="340"/>
      <c r="AZ245" s="340"/>
      <c r="BA245" s="340"/>
      <c r="BB245" s="340"/>
      <c r="BC245" s="340"/>
      <c r="BD245" s="341"/>
      <c r="BE245" s="340"/>
      <c r="BF245" s="340"/>
      <c r="BG245" s="340"/>
      <c r="BH245" s="340"/>
      <c r="BI245" s="340"/>
      <c r="BJ245" s="340"/>
      <c r="BK245" s="340"/>
      <c r="BL245" s="340"/>
      <c r="BM245" s="340"/>
      <c r="BN245" s="340"/>
      <c r="BO245" s="340"/>
      <c r="BP245" s="340"/>
      <c r="BQ245" s="341"/>
      <c r="BR245" s="340"/>
      <c r="BS245" s="340"/>
      <c r="BT245" s="340"/>
      <c r="BU245" s="340"/>
      <c r="BV245" s="340"/>
      <c r="BW245" s="340"/>
      <c r="BX245" s="340"/>
      <c r="BY245" s="340"/>
      <c r="BZ245" s="340"/>
      <c r="CA245" s="340"/>
    </row>
    <row r="246" spans="2:79">
      <c r="B246" s="343"/>
      <c r="C246" s="337"/>
      <c r="D246" s="338"/>
      <c r="E246" s="339"/>
      <c r="F246" s="340"/>
      <c r="G246" s="340"/>
      <c r="H246" s="340"/>
      <c r="I246" s="340"/>
      <c r="J246" s="340"/>
      <c r="K246" s="340"/>
      <c r="L246" s="340"/>
      <c r="M246" s="340"/>
      <c r="N246" s="340"/>
      <c r="O246" s="340"/>
      <c r="P246" s="340"/>
      <c r="Q246" s="341"/>
      <c r="R246" s="340"/>
      <c r="S246" s="340"/>
      <c r="T246" s="340"/>
      <c r="U246" s="340"/>
      <c r="V246" s="340"/>
      <c r="W246" s="340"/>
      <c r="X246" s="340"/>
      <c r="Y246" s="340"/>
      <c r="Z246" s="340"/>
      <c r="AA246" s="340"/>
      <c r="AB246" s="340"/>
      <c r="AC246" s="340"/>
      <c r="AD246" s="341"/>
      <c r="AE246" s="340"/>
      <c r="AF246" s="340"/>
      <c r="AG246" s="340"/>
      <c r="AH246" s="340"/>
      <c r="AI246" s="340"/>
      <c r="AJ246" s="340"/>
      <c r="AK246" s="340"/>
      <c r="AL246" s="340"/>
      <c r="AM246" s="340"/>
      <c r="AN246" s="340"/>
      <c r="AO246" s="340"/>
      <c r="AP246" s="340"/>
      <c r="AQ246" s="341"/>
      <c r="AR246" s="340"/>
      <c r="AS246" s="340"/>
      <c r="AT246" s="340"/>
      <c r="AU246" s="340"/>
      <c r="AV246" s="340"/>
      <c r="AW246" s="340"/>
      <c r="AX246" s="340"/>
      <c r="AY246" s="340"/>
      <c r="AZ246" s="340"/>
      <c r="BA246" s="340"/>
      <c r="BB246" s="340"/>
      <c r="BC246" s="340"/>
      <c r="BD246" s="341"/>
      <c r="BE246" s="340"/>
      <c r="BF246" s="340"/>
      <c r="BG246" s="340"/>
      <c r="BH246" s="340"/>
      <c r="BI246" s="340"/>
      <c r="BJ246" s="340"/>
      <c r="BK246" s="340"/>
      <c r="BL246" s="340"/>
      <c r="BM246" s="340"/>
      <c r="BN246" s="340"/>
      <c r="BO246" s="340"/>
      <c r="BP246" s="340"/>
      <c r="BQ246" s="341"/>
      <c r="BR246" s="340"/>
      <c r="BS246" s="340"/>
      <c r="BT246" s="340"/>
      <c r="BU246" s="340"/>
      <c r="BV246" s="340"/>
      <c r="BW246" s="340"/>
      <c r="BX246" s="340"/>
      <c r="BY246" s="340"/>
      <c r="BZ246" s="340"/>
      <c r="CA246" s="340"/>
    </row>
    <row r="247" spans="2:79">
      <c r="B247" s="343"/>
      <c r="C247" s="337"/>
      <c r="D247" s="338"/>
      <c r="E247" s="339"/>
      <c r="F247" s="340"/>
      <c r="G247" s="340"/>
      <c r="H247" s="340"/>
      <c r="I247" s="340"/>
      <c r="J247" s="340"/>
      <c r="K247" s="340"/>
      <c r="L247" s="340"/>
      <c r="M247" s="340"/>
      <c r="N247" s="340"/>
      <c r="O247" s="340"/>
      <c r="P247" s="340"/>
      <c r="Q247" s="341"/>
      <c r="R247" s="340"/>
      <c r="S247" s="340"/>
      <c r="T247" s="340"/>
      <c r="U247" s="340"/>
      <c r="V247" s="340"/>
      <c r="W247" s="340"/>
      <c r="X247" s="340"/>
      <c r="Y247" s="340"/>
      <c r="Z247" s="340"/>
      <c r="AA247" s="340"/>
      <c r="AB247" s="340"/>
      <c r="AC247" s="340"/>
      <c r="AD247" s="341"/>
      <c r="AE247" s="340"/>
      <c r="AF247" s="340"/>
      <c r="AG247" s="340"/>
      <c r="AH247" s="340"/>
      <c r="AI247" s="340"/>
      <c r="AJ247" s="340"/>
      <c r="AK247" s="340"/>
      <c r="AL247" s="340"/>
      <c r="AM247" s="340"/>
      <c r="AN247" s="340"/>
      <c r="AO247" s="340"/>
      <c r="AP247" s="340"/>
      <c r="AQ247" s="341"/>
      <c r="AR247" s="340"/>
      <c r="AS247" s="340"/>
      <c r="AT247" s="340"/>
      <c r="AU247" s="340"/>
      <c r="AV247" s="340"/>
      <c r="AW247" s="340"/>
      <c r="AX247" s="340"/>
      <c r="AY247" s="340"/>
      <c r="AZ247" s="340"/>
      <c r="BA247" s="340"/>
      <c r="BB247" s="340"/>
      <c r="BC247" s="340"/>
      <c r="BD247" s="341"/>
      <c r="BE247" s="340"/>
      <c r="BF247" s="340"/>
      <c r="BG247" s="340"/>
      <c r="BH247" s="340"/>
      <c r="BI247" s="340"/>
      <c r="BJ247" s="340"/>
      <c r="BK247" s="340"/>
      <c r="BL247" s="340"/>
      <c r="BM247" s="340"/>
      <c r="BN247" s="340"/>
      <c r="BO247" s="340"/>
      <c r="BP247" s="340"/>
      <c r="BQ247" s="341"/>
      <c r="BR247" s="340"/>
      <c r="BS247" s="340"/>
      <c r="BT247" s="340"/>
      <c r="BU247" s="340"/>
      <c r="BV247" s="340"/>
      <c r="BW247" s="340"/>
      <c r="BX247" s="340"/>
      <c r="BY247" s="340"/>
      <c r="BZ247" s="340"/>
      <c r="CA247" s="340"/>
    </row>
    <row r="248" spans="2:79">
      <c r="B248" s="343"/>
      <c r="C248" s="337"/>
      <c r="D248" s="338"/>
      <c r="E248" s="339"/>
      <c r="F248" s="340"/>
      <c r="G248" s="340"/>
      <c r="H248" s="340"/>
      <c r="I248" s="340"/>
      <c r="J248" s="340"/>
      <c r="K248" s="340"/>
      <c r="L248" s="340"/>
      <c r="M248" s="340"/>
      <c r="N248" s="340"/>
      <c r="O248" s="340"/>
      <c r="P248" s="340"/>
      <c r="Q248" s="341"/>
      <c r="R248" s="340"/>
      <c r="S248" s="340"/>
      <c r="T248" s="340"/>
      <c r="U248" s="340"/>
      <c r="V248" s="340"/>
      <c r="W248" s="340"/>
      <c r="X248" s="340"/>
      <c r="Y248" s="340"/>
      <c r="Z248" s="340"/>
      <c r="AA248" s="340"/>
      <c r="AB248" s="340"/>
      <c r="AC248" s="340"/>
      <c r="AD248" s="341"/>
      <c r="AE248" s="340"/>
      <c r="AF248" s="340"/>
      <c r="AG248" s="340"/>
      <c r="AH248" s="340"/>
      <c r="AI248" s="340"/>
      <c r="AJ248" s="340"/>
      <c r="AK248" s="340"/>
      <c r="AL248" s="340"/>
      <c r="AM248" s="340"/>
      <c r="AN248" s="340"/>
      <c r="AO248" s="340"/>
      <c r="AP248" s="340"/>
      <c r="AQ248" s="341"/>
      <c r="AR248" s="340"/>
      <c r="AS248" s="340"/>
      <c r="AT248" s="340"/>
      <c r="AU248" s="340"/>
      <c r="AV248" s="340"/>
      <c r="AW248" s="340"/>
      <c r="AX248" s="340"/>
      <c r="AY248" s="340"/>
      <c r="AZ248" s="340"/>
      <c r="BA248" s="340"/>
      <c r="BB248" s="340"/>
      <c r="BC248" s="340"/>
      <c r="BD248" s="341"/>
      <c r="BE248" s="340"/>
      <c r="BF248" s="340"/>
      <c r="BG248" s="340"/>
      <c r="BH248" s="340"/>
      <c r="BI248" s="340"/>
      <c r="BJ248" s="340"/>
      <c r="BK248" s="340"/>
      <c r="BL248" s="340"/>
      <c r="BM248" s="340"/>
      <c r="BN248" s="340"/>
      <c r="BO248" s="340"/>
      <c r="BP248" s="340"/>
      <c r="BQ248" s="341"/>
      <c r="BR248" s="340"/>
      <c r="BS248" s="340"/>
      <c r="BT248" s="340"/>
      <c r="BU248" s="340"/>
      <c r="BV248" s="340"/>
      <c r="BW248" s="340"/>
      <c r="BX248" s="340"/>
      <c r="BY248" s="340"/>
      <c r="BZ248" s="340"/>
      <c r="CA248" s="340"/>
    </row>
    <row r="249" spans="2:79">
      <c r="B249" s="343"/>
      <c r="C249" s="337"/>
      <c r="D249" s="338"/>
      <c r="E249" s="339"/>
      <c r="F249" s="340"/>
      <c r="G249" s="340"/>
      <c r="H249" s="340"/>
      <c r="I249" s="340"/>
      <c r="J249" s="340"/>
      <c r="K249" s="340"/>
      <c r="L249" s="340"/>
      <c r="M249" s="340"/>
      <c r="N249" s="340"/>
      <c r="O249" s="340"/>
      <c r="P249" s="340"/>
      <c r="Q249" s="341"/>
      <c r="R249" s="340"/>
      <c r="S249" s="340"/>
      <c r="T249" s="340"/>
      <c r="U249" s="340"/>
      <c r="V249" s="340"/>
      <c r="W249" s="340"/>
      <c r="X249" s="340"/>
      <c r="Y249" s="340"/>
      <c r="Z249" s="340"/>
      <c r="AA249" s="340"/>
      <c r="AB249" s="340"/>
      <c r="AC249" s="340"/>
      <c r="AD249" s="341"/>
      <c r="AE249" s="340"/>
      <c r="AF249" s="340"/>
      <c r="AG249" s="340"/>
      <c r="AH249" s="340"/>
      <c r="AI249" s="340"/>
      <c r="AJ249" s="340"/>
      <c r="AK249" s="340"/>
      <c r="AL249" s="340"/>
      <c r="AM249" s="340"/>
      <c r="AN249" s="340"/>
      <c r="AO249" s="340"/>
      <c r="AP249" s="340"/>
      <c r="AQ249" s="341"/>
      <c r="AR249" s="340"/>
      <c r="AS249" s="340"/>
      <c r="AT249" s="340"/>
      <c r="AU249" s="340"/>
      <c r="AV249" s="340"/>
      <c r="AW249" s="340"/>
      <c r="AX249" s="340"/>
      <c r="AY249" s="340"/>
      <c r="AZ249" s="340"/>
      <c r="BA249" s="340"/>
      <c r="BB249" s="340"/>
      <c r="BC249" s="340"/>
      <c r="BD249" s="341"/>
      <c r="BE249" s="340"/>
      <c r="BF249" s="340"/>
      <c r="BG249" s="340"/>
      <c r="BH249" s="340"/>
      <c r="BI249" s="340"/>
      <c r="BJ249" s="340"/>
      <c r="BK249" s="340"/>
      <c r="BL249" s="340"/>
      <c r="BM249" s="340"/>
      <c r="BN249" s="340"/>
      <c r="BO249" s="340"/>
      <c r="BP249" s="340"/>
      <c r="BQ249" s="341"/>
      <c r="BR249" s="340"/>
      <c r="BS249" s="340"/>
      <c r="BT249" s="340"/>
      <c r="BU249" s="340"/>
      <c r="BV249" s="340"/>
      <c r="BW249" s="340"/>
      <c r="BX249" s="340"/>
      <c r="BY249" s="340"/>
      <c r="BZ249" s="340"/>
      <c r="CA249" s="340"/>
    </row>
    <row r="250" spans="2:79">
      <c r="B250" s="343"/>
      <c r="C250" s="337"/>
      <c r="D250" s="338"/>
      <c r="E250" s="339"/>
      <c r="F250" s="340"/>
      <c r="G250" s="340"/>
      <c r="H250" s="340"/>
      <c r="I250" s="340"/>
      <c r="J250" s="340"/>
      <c r="K250" s="340"/>
      <c r="L250" s="340"/>
      <c r="M250" s="340"/>
      <c r="N250" s="340"/>
      <c r="O250" s="340"/>
      <c r="P250" s="340"/>
      <c r="Q250" s="341"/>
      <c r="R250" s="340"/>
      <c r="S250" s="340"/>
      <c r="T250" s="340"/>
      <c r="U250" s="340"/>
      <c r="V250" s="340"/>
      <c r="W250" s="340"/>
      <c r="X250" s="340"/>
      <c r="Y250" s="340"/>
      <c r="Z250" s="340"/>
      <c r="AA250" s="340"/>
      <c r="AB250" s="340"/>
      <c r="AC250" s="340"/>
      <c r="AD250" s="341"/>
      <c r="AE250" s="340"/>
      <c r="AF250" s="340"/>
      <c r="AG250" s="340"/>
      <c r="AH250" s="340"/>
      <c r="AI250" s="340"/>
      <c r="AJ250" s="340"/>
      <c r="AK250" s="340"/>
      <c r="AL250" s="340"/>
      <c r="AM250" s="340"/>
      <c r="AN250" s="340"/>
      <c r="AO250" s="340"/>
      <c r="AP250" s="340"/>
      <c r="AQ250" s="341"/>
      <c r="AR250" s="340"/>
      <c r="AS250" s="340"/>
      <c r="AT250" s="340"/>
      <c r="AU250" s="340"/>
      <c r="AV250" s="340"/>
      <c r="AW250" s="340"/>
      <c r="AX250" s="340"/>
      <c r="AY250" s="340"/>
      <c r="AZ250" s="340"/>
      <c r="BA250" s="340"/>
      <c r="BB250" s="340"/>
      <c r="BC250" s="340"/>
      <c r="BD250" s="341"/>
      <c r="BE250" s="340"/>
      <c r="BF250" s="340"/>
      <c r="BG250" s="340"/>
      <c r="BH250" s="340"/>
      <c r="BI250" s="340"/>
      <c r="BJ250" s="340"/>
      <c r="BK250" s="340"/>
      <c r="BL250" s="340"/>
      <c r="BM250" s="340"/>
      <c r="BN250" s="340"/>
      <c r="BO250" s="340"/>
      <c r="BP250" s="340"/>
      <c r="BQ250" s="341"/>
      <c r="BR250" s="340"/>
      <c r="BS250" s="340"/>
      <c r="BT250" s="340"/>
      <c r="BU250" s="340"/>
      <c r="BV250" s="340"/>
      <c r="BW250" s="340"/>
      <c r="BX250" s="340"/>
      <c r="BY250" s="340"/>
      <c r="BZ250" s="340"/>
      <c r="CA250" s="340"/>
    </row>
    <row r="251" spans="2:79">
      <c r="B251" s="343"/>
      <c r="C251" s="337"/>
      <c r="D251" s="338"/>
      <c r="E251" s="339"/>
      <c r="F251" s="340"/>
      <c r="G251" s="340"/>
      <c r="H251" s="340"/>
      <c r="I251" s="340"/>
      <c r="J251" s="340"/>
      <c r="K251" s="340"/>
      <c r="L251" s="340"/>
      <c r="M251" s="340"/>
      <c r="N251" s="340"/>
      <c r="O251" s="340"/>
      <c r="P251" s="340"/>
      <c r="Q251" s="341"/>
      <c r="R251" s="340"/>
      <c r="S251" s="340"/>
      <c r="T251" s="340"/>
      <c r="U251" s="340"/>
      <c r="V251" s="340"/>
      <c r="W251" s="340"/>
      <c r="X251" s="340"/>
      <c r="Y251" s="340"/>
      <c r="Z251" s="340"/>
      <c r="AA251" s="340"/>
      <c r="AB251" s="340"/>
      <c r="AC251" s="340"/>
      <c r="AD251" s="341"/>
      <c r="AE251" s="340"/>
      <c r="AF251" s="340"/>
      <c r="AG251" s="340"/>
      <c r="AH251" s="340"/>
      <c r="AI251" s="340"/>
      <c r="AJ251" s="340"/>
      <c r="AK251" s="340"/>
      <c r="AL251" s="340"/>
      <c r="AM251" s="340"/>
      <c r="AN251" s="340"/>
      <c r="AO251" s="340"/>
      <c r="AP251" s="340"/>
      <c r="AQ251" s="341"/>
      <c r="AR251" s="340"/>
      <c r="AS251" s="340"/>
      <c r="AT251" s="340"/>
      <c r="AU251" s="340"/>
      <c r="AV251" s="340"/>
      <c r="AW251" s="340"/>
      <c r="AX251" s="340"/>
      <c r="AY251" s="340"/>
      <c r="AZ251" s="340"/>
      <c r="BA251" s="340"/>
      <c r="BB251" s="340"/>
      <c r="BC251" s="340"/>
      <c r="BD251" s="341"/>
      <c r="BE251" s="340"/>
      <c r="BF251" s="340"/>
      <c r="BG251" s="340"/>
      <c r="BH251" s="340"/>
      <c r="BI251" s="340"/>
      <c r="BJ251" s="340"/>
      <c r="BK251" s="340"/>
      <c r="BL251" s="340"/>
      <c r="BM251" s="340"/>
      <c r="BN251" s="340"/>
      <c r="BO251" s="340"/>
      <c r="BP251" s="340"/>
      <c r="BQ251" s="341"/>
      <c r="BR251" s="340"/>
      <c r="BS251" s="340"/>
      <c r="BT251" s="340"/>
      <c r="BU251" s="340"/>
      <c r="BV251" s="340"/>
      <c r="BW251" s="340"/>
      <c r="BX251" s="340"/>
      <c r="BY251" s="340"/>
      <c r="BZ251" s="340"/>
      <c r="CA251" s="340"/>
    </row>
    <row r="252" spans="2:79">
      <c r="B252" s="343"/>
      <c r="C252" s="337"/>
      <c r="D252" s="338"/>
      <c r="E252" s="339"/>
      <c r="F252" s="340"/>
      <c r="G252" s="340"/>
      <c r="H252" s="340"/>
      <c r="I252" s="340"/>
      <c r="J252" s="340"/>
      <c r="K252" s="340"/>
      <c r="L252" s="340"/>
      <c r="M252" s="340"/>
      <c r="N252" s="340"/>
      <c r="O252" s="340"/>
      <c r="P252" s="340"/>
      <c r="Q252" s="341"/>
      <c r="R252" s="340"/>
      <c r="S252" s="340"/>
      <c r="T252" s="340"/>
      <c r="U252" s="340"/>
      <c r="V252" s="340"/>
      <c r="W252" s="340"/>
      <c r="X252" s="340"/>
      <c r="Y252" s="340"/>
      <c r="Z252" s="340"/>
      <c r="AA252" s="340"/>
      <c r="AB252" s="340"/>
      <c r="AC252" s="340"/>
      <c r="AD252" s="341"/>
      <c r="AE252" s="340"/>
      <c r="AF252" s="340"/>
      <c r="AG252" s="340"/>
      <c r="AH252" s="340"/>
      <c r="AI252" s="340"/>
      <c r="AJ252" s="340"/>
      <c r="AK252" s="340"/>
      <c r="AL252" s="340"/>
      <c r="AM252" s="340"/>
      <c r="AN252" s="340"/>
      <c r="AO252" s="340"/>
      <c r="AP252" s="340"/>
      <c r="AQ252" s="341"/>
      <c r="AR252" s="340"/>
      <c r="AS252" s="340"/>
      <c r="AT252" s="340"/>
      <c r="AU252" s="340"/>
      <c r="AV252" s="340"/>
      <c r="AW252" s="340"/>
      <c r="AX252" s="340"/>
      <c r="AY252" s="340"/>
      <c r="AZ252" s="340"/>
      <c r="BA252" s="340"/>
      <c r="BB252" s="340"/>
      <c r="BC252" s="340"/>
      <c r="BD252" s="341"/>
      <c r="BE252" s="340"/>
      <c r="BF252" s="340"/>
      <c r="BG252" s="340"/>
      <c r="BH252" s="340"/>
      <c r="BI252" s="340"/>
      <c r="BJ252" s="340"/>
      <c r="BK252" s="340"/>
      <c r="BL252" s="340"/>
      <c r="BM252" s="340"/>
      <c r="BN252" s="340"/>
      <c r="BO252" s="340"/>
      <c r="BP252" s="340"/>
      <c r="BQ252" s="341"/>
      <c r="BR252" s="340"/>
      <c r="BS252" s="340"/>
      <c r="BT252" s="340"/>
      <c r="BU252" s="340"/>
      <c r="BV252" s="340"/>
      <c r="BW252" s="340"/>
      <c r="BX252" s="340"/>
      <c r="BY252" s="340"/>
      <c r="BZ252" s="340"/>
      <c r="CA252" s="340"/>
    </row>
    <row r="253" spans="2:79">
      <c r="B253" s="343"/>
      <c r="C253" s="337"/>
      <c r="D253" s="338"/>
      <c r="E253" s="339"/>
      <c r="F253" s="340"/>
      <c r="G253" s="340"/>
      <c r="H253" s="340"/>
      <c r="I253" s="340"/>
      <c r="J253" s="340"/>
      <c r="K253" s="340"/>
      <c r="L253" s="340"/>
      <c r="M253" s="340"/>
      <c r="N253" s="340"/>
      <c r="O253" s="340"/>
      <c r="P253" s="340"/>
      <c r="Q253" s="341"/>
      <c r="R253" s="340"/>
      <c r="S253" s="340"/>
      <c r="T253" s="340"/>
      <c r="U253" s="340"/>
      <c r="V253" s="340"/>
      <c r="W253" s="340"/>
      <c r="X253" s="340"/>
      <c r="Y253" s="340"/>
      <c r="Z253" s="340"/>
      <c r="AA253" s="340"/>
      <c r="AB253" s="340"/>
      <c r="AC253" s="340"/>
      <c r="AD253" s="341"/>
      <c r="AE253" s="340"/>
      <c r="AF253" s="340"/>
      <c r="AG253" s="340"/>
      <c r="AH253" s="340"/>
      <c r="AI253" s="340"/>
      <c r="AJ253" s="340"/>
      <c r="AK253" s="340"/>
      <c r="AL253" s="340"/>
      <c r="AM253" s="340"/>
      <c r="AN253" s="340"/>
      <c r="AO253" s="340"/>
      <c r="AP253" s="340"/>
      <c r="AQ253" s="341"/>
      <c r="AR253" s="340"/>
      <c r="AS253" s="340"/>
      <c r="AT253" s="340"/>
      <c r="AU253" s="340"/>
      <c r="AV253" s="340"/>
      <c r="AW253" s="340"/>
      <c r="AX253" s="340"/>
      <c r="AY253" s="340"/>
      <c r="AZ253" s="340"/>
      <c r="BA253" s="340"/>
      <c r="BB253" s="340"/>
      <c r="BC253" s="340"/>
      <c r="BD253" s="341"/>
      <c r="BE253" s="340"/>
      <c r="BF253" s="340"/>
      <c r="BG253" s="340"/>
      <c r="BH253" s="340"/>
      <c r="BI253" s="340"/>
      <c r="BJ253" s="340"/>
      <c r="BK253" s="340"/>
      <c r="BL253" s="340"/>
      <c r="BM253" s="340"/>
      <c r="BN253" s="340"/>
      <c r="BO253" s="340"/>
      <c r="BP253" s="340"/>
      <c r="BQ253" s="341"/>
      <c r="BR253" s="340"/>
      <c r="BS253" s="340"/>
      <c r="BT253" s="340"/>
      <c r="BU253" s="340"/>
      <c r="BV253" s="340"/>
      <c r="BW253" s="340"/>
      <c r="BX253" s="340"/>
      <c r="BY253" s="340"/>
      <c r="BZ253" s="340"/>
      <c r="CA253" s="340"/>
    </row>
    <row r="254" spans="2:79">
      <c r="B254" s="343"/>
      <c r="C254" s="337"/>
      <c r="D254" s="338"/>
      <c r="E254" s="339"/>
      <c r="F254" s="340"/>
      <c r="G254" s="340"/>
      <c r="H254" s="340"/>
      <c r="I254" s="340"/>
      <c r="J254" s="340"/>
      <c r="K254" s="340"/>
      <c r="L254" s="340"/>
      <c r="M254" s="340"/>
      <c r="N254" s="340"/>
      <c r="O254" s="340"/>
      <c r="P254" s="340"/>
      <c r="Q254" s="341"/>
      <c r="R254" s="340"/>
      <c r="S254" s="340"/>
      <c r="T254" s="340"/>
      <c r="U254" s="340"/>
      <c r="V254" s="340"/>
      <c r="W254" s="340"/>
      <c r="X254" s="340"/>
      <c r="Y254" s="340"/>
      <c r="Z254" s="340"/>
      <c r="AA254" s="340"/>
      <c r="AB254" s="340"/>
      <c r="AC254" s="340"/>
      <c r="AD254" s="341"/>
      <c r="AE254" s="340"/>
      <c r="AF254" s="340"/>
      <c r="AG254" s="340"/>
      <c r="AH254" s="340"/>
      <c r="AI254" s="340"/>
      <c r="AJ254" s="340"/>
      <c r="AK254" s="340"/>
      <c r="AL254" s="340"/>
      <c r="AM254" s="340"/>
      <c r="AN254" s="340"/>
      <c r="AO254" s="340"/>
      <c r="AP254" s="340"/>
      <c r="AQ254" s="341"/>
      <c r="AR254" s="340"/>
      <c r="AS254" s="340"/>
      <c r="AT254" s="340"/>
      <c r="AU254" s="340"/>
      <c r="AV254" s="340"/>
      <c r="AW254" s="340"/>
      <c r="AX254" s="340"/>
      <c r="AY254" s="340"/>
      <c r="AZ254" s="340"/>
      <c r="BA254" s="340"/>
      <c r="BB254" s="340"/>
      <c r="BC254" s="340"/>
      <c r="BD254" s="341"/>
      <c r="BE254" s="340"/>
      <c r="BF254" s="340"/>
      <c r="BG254" s="340"/>
      <c r="BH254" s="340"/>
      <c r="BI254" s="340"/>
      <c r="BJ254" s="340"/>
      <c r="BK254" s="340"/>
      <c r="BL254" s="340"/>
      <c r="BM254" s="340"/>
      <c r="BN254" s="340"/>
      <c r="BO254" s="340"/>
      <c r="BP254" s="340"/>
      <c r="BQ254" s="341"/>
      <c r="BR254" s="340"/>
      <c r="BS254" s="340"/>
      <c r="BT254" s="340"/>
      <c r="BU254" s="340"/>
      <c r="BV254" s="340"/>
      <c r="BW254" s="340"/>
      <c r="BX254" s="340"/>
      <c r="BY254" s="340"/>
      <c r="BZ254" s="340"/>
      <c r="CA254" s="340"/>
    </row>
    <row r="255" spans="2:79">
      <c r="B255" s="343"/>
      <c r="C255" s="337"/>
      <c r="D255" s="338"/>
      <c r="E255" s="339"/>
      <c r="F255" s="340"/>
      <c r="G255" s="340"/>
      <c r="H255" s="340"/>
      <c r="I255" s="340"/>
      <c r="J255" s="340"/>
      <c r="K255" s="340"/>
      <c r="L255" s="340"/>
      <c r="M255" s="340"/>
      <c r="N255" s="340"/>
      <c r="O255" s="340"/>
      <c r="P255" s="340"/>
      <c r="Q255" s="341"/>
      <c r="R255" s="340"/>
      <c r="S255" s="340"/>
      <c r="T255" s="340"/>
      <c r="U255" s="340"/>
      <c r="V255" s="340"/>
      <c r="W255" s="340"/>
      <c r="X255" s="340"/>
      <c r="Y255" s="340"/>
      <c r="Z255" s="340"/>
      <c r="AA255" s="340"/>
      <c r="AB255" s="340"/>
      <c r="AC255" s="340"/>
      <c r="AD255" s="341"/>
      <c r="AE255" s="340"/>
      <c r="AF255" s="340"/>
      <c r="AG255" s="340"/>
      <c r="AH255" s="340"/>
      <c r="AI255" s="340"/>
      <c r="AJ255" s="340"/>
      <c r="AK255" s="340"/>
      <c r="AL255" s="340"/>
      <c r="AM255" s="340"/>
      <c r="AN255" s="340"/>
      <c r="AO255" s="340"/>
      <c r="AP255" s="340"/>
      <c r="AQ255" s="341"/>
      <c r="AR255" s="340"/>
      <c r="AS255" s="340"/>
      <c r="AT255" s="340"/>
      <c r="AU255" s="340"/>
      <c r="AV255" s="340"/>
      <c r="AW255" s="340"/>
      <c r="AX255" s="340"/>
      <c r="AY255" s="340"/>
      <c r="AZ255" s="340"/>
      <c r="BA255" s="340"/>
      <c r="BB255" s="340"/>
      <c r="BC255" s="340"/>
      <c r="BD255" s="341"/>
      <c r="BE255" s="340"/>
      <c r="BF255" s="340"/>
      <c r="BG255" s="340"/>
      <c r="BH255" s="340"/>
      <c r="BI255" s="340"/>
      <c r="BJ255" s="340"/>
      <c r="BK255" s="340"/>
      <c r="BL255" s="340"/>
      <c r="BM255" s="340"/>
      <c r="BN255" s="340"/>
      <c r="BO255" s="340"/>
      <c r="BP255" s="340"/>
      <c r="BQ255" s="341"/>
      <c r="BR255" s="340"/>
      <c r="BS255" s="340"/>
      <c r="BT255" s="340"/>
      <c r="BU255" s="340"/>
      <c r="BV255" s="340"/>
      <c r="BW255" s="340"/>
      <c r="BX255" s="340"/>
      <c r="BY255" s="340"/>
      <c r="BZ255" s="340"/>
      <c r="CA255" s="340"/>
    </row>
    <row r="256" spans="2:79">
      <c r="B256" s="343"/>
      <c r="C256" s="337"/>
      <c r="D256" s="338"/>
      <c r="E256" s="339"/>
      <c r="F256" s="340"/>
      <c r="G256" s="340"/>
      <c r="H256" s="340"/>
      <c r="I256" s="340"/>
      <c r="J256" s="340"/>
      <c r="K256" s="340"/>
      <c r="L256" s="340"/>
      <c r="M256" s="340"/>
      <c r="N256" s="340"/>
      <c r="O256" s="340"/>
      <c r="P256" s="340"/>
      <c r="Q256" s="341"/>
      <c r="R256" s="340"/>
      <c r="S256" s="340"/>
      <c r="T256" s="340"/>
      <c r="U256" s="340"/>
      <c r="V256" s="340"/>
      <c r="W256" s="340"/>
      <c r="X256" s="340"/>
      <c r="Y256" s="340"/>
      <c r="Z256" s="340"/>
      <c r="AA256" s="340"/>
      <c r="AB256" s="340"/>
      <c r="AC256" s="340"/>
      <c r="AD256" s="341"/>
      <c r="AE256" s="340"/>
      <c r="AF256" s="340"/>
      <c r="AG256" s="340"/>
      <c r="AH256" s="340"/>
      <c r="AI256" s="340"/>
      <c r="AJ256" s="340"/>
      <c r="AK256" s="340"/>
      <c r="AL256" s="340"/>
      <c r="AM256" s="340"/>
      <c r="AN256" s="340"/>
      <c r="AO256" s="340"/>
      <c r="AP256" s="340"/>
      <c r="AQ256" s="341"/>
      <c r="AR256" s="340"/>
      <c r="AS256" s="340"/>
      <c r="AT256" s="340"/>
      <c r="AU256" s="340"/>
      <c r="AV256" s="340"/>
      <c r="AW256" s="340"/>
      <c r="AX256" s="340"/>
      <c r="AY256" s="340"/>
      <c r="AZ256" s="340"/>
      <c r="BA256" s="340"/>
      <c r="BB256" s="340"/>
      <c r="BC256" s="340"/>
      <c r="BD256" s="341"/>
      <c r="BE256" s="340"/>
      <c r="BF256" s="340"/>
      <c r="BG256" s="340"/>
      <c r="BH256" s="340"/>
      <c r="BI256" s="340"/>
      <c r="BJ256" s="340"/>
      <c r="BK256" s="340"/>
      <c r="BL256" s="340"/>
      <c r="BM256" s="340"/>
      <c r="BN256" s="340"/>
      <c r="BO256" s="340"/>
      <c r="BP256" s="340"/>
      <c r="BQ256" s="341"/>
      <c r="BR256" s="340"/>
      <c r="BS256" s="340"/>
      <c r="BT256" s="340"/>
      <c r="BU256" s="340"/>
      <c r="BV256" s="340"/>
      <c r="BW256" s="340"/>
      <c r="BX256" s="340"/>
      <c r="BY256" s="340"/>
      <c r="BZ256" s="340"/>
      <c r="CA256" s="340"/>
    </row>
    <row r="257" spans="2:79">
      <c r="B257" s="343"/>
      <c r="C257" s="337"/>
      <c r="D257" s="338"/>
      <c r="E257" s="339"/>
      <c r="F257" s="340"/>
      <c r="G257" s="340"/>
      <c r="H257" s="340"/>
      <c r="I257" s="340"/>
      <c r="J257" s="340"/>
      <c r="K257" s="340"/>
      <c r="L257" s="340"/>
      <c r="M257" s="340"/>
      <c r="N257" s="340"/>
      <c r="O257" s="340"/>
      <c r="P257" s="340"/>
      <c r="Q257" s="341"/>
      <c r="R257" s="340"/>
      <c r="S257" s="340"/>
      <c r="T257" s="340"/>
      <c r="U257" s="340"/>
      <c r="V257" s="340"/>
      <c r="W257" s="340"/>
      <c r="X257" s="340"/>
      <c r="Y257" s="340"/>
      <c r="Z257" s="340"/>
      <c r="AA257" s="340"/>
      <c r="AB257" s="340"/>
      <c r="AC257" s="340"/>
      <c r="AD257" s="341"/>
      <c r="AE257" s="340"/>
      <c r="AF257" s="340"/>
      <c r="AG257" s="340"/>
      <c r="AH257" s="340"/>
      <c r="AI257" s="340"/>
      <c r="AJ257" s="340"/>
      <c r="AK257" s="340"/>
      <c r="AL257" s="340"/>
      <c r="AM257" s="340"/>
      <c r="AN257" s="340"/>
      <c r="AO257" s="340"/>
      <c r="AP257" s="340"/>
      <c r="AQ257" s="341"/>
      <c r="AR257" s="340"/>
      <c r="AS257" s="340"/>
      <c r="AT257" s="340"/>
      <c r="AU257" s="340"/>
      <c r="AV257" s="340"/>
      <c r="AW257" s="340"/>
      <c r="AX257" s="340"/>
      <c r="AY257" s="340"/>
      <c r="AZ257" s="340"/>
      <c r="BA257" s="340"/>
      <c r="BB257" s="340"/>
      <c r="BC257" s="340"/>
      <c r="BD257" s="341"/>
      <c r="BE257" s="340"/>
      <c r="BF257" s="340"/>
      <c r="BG257" s="340"/>
      <c r="BH257" s="340"/>
      <c r="BI257" s="340"/>
      <c r="BJ257" s="340"/>
      <c r="BK257" s="340"/>
      <c r="BL257" s="340"/>
      <c r="BM257" s="340"/>
      <c r="BN257" s="340"/>
      <c r="BO257" s="340"/>
      <c r="BP257" s="340"/>
      <c r="BQ257" s="341"/>
      <c r="BR257" s="340"/>
      <c r="BS257" s="340"/>
      <c r="BT257" s="340"/>
      <c r="BU257" s="340"/>
      <c r="BV257" s="340"/>
      <c r="BW257" s="340"/>
      <c r="BX257" s="340"/>
      <c r="BY257" s="340"/>
      <c r="BZ257" s="340"/>
      <c r="CA257" s="340"/>
    </row>
    <row r="258" spans="2:79">
      <c r="B258" s="343"/>
      <c r="C258" s="337"/>
      <c r="D258" s="338"/>
      <c r="E258" s="339"/>
      <c r="F258" s="340"/>
      <c r="G258" s="340"/>
      <c r="H258" s="340"/>
      <c r="I258" s="340"/>
      <c r="J258" s="340"/>
      <c r="K258" s="340"/>
      <c r="L258" s="340"/>
      <c r="M258" s="340"/>
      <c r="N258" s="340"/>
      <c r="O258" s="340"/>
      <c r="P258" s="340"/>
      <c r="Q258" s="341"/>
      <c r="R258" s="340"/>
      <c r="S258" s="340"/>
      <c r="T258" s="340"/>
      <c r="U258" s="340"/>
      <c r="V258" s="340"/>
      <c r="W258" s="340"/>
      <c r="X258" s="340"/>
      <c r="Y258" s="340"/>
      <c r="Z258" s="340"/>
      <c r="AA258" s="340"/>
      <c r="AB258" s="340"/>
      <c r="AC258" s="340"/>
      <c r="AD258" s="341"/>
      <c r="AE258" s="340"/>
      <c r="AF258" s="340"/>
      <c r="AG258" s="340"/>
      <c r="AH258" s="340"/>
      <c r="AI258" s="340"/>
      <c r="AJ258" s="340"/>
      <c r="AK258" s="340"/>
      <c r="AL258" s="340"/>
      <c r="AM258" s="340"/>
      <c r="AN258" s="340"/>
      <c r="AO258" s="340"/>
      <c r="AP258" s="340"/>
      <c r="AQ258" s="341"/>
      <c r="AR258" s="340"/>
      <c r="AS258" s="340"/>
      <c r="AT258" s="340"/>
      <c r="AU258" s="340"/>
      <c r="AV258" s="340"/>
      <c r="AW258" s="340"/>
      <c r="AX258" s="340"/>
      <c r="AY258" s="340"/>
      <c r="AZ258" s="340"/>
      <c r="BA258" s="340"/>
      <c r="BB258" s="340"/>
      <c r="BC258" s="340"/>
      <c r="BD258" s="341"/>
      <c r="BE258" s="340"/>
      <c r="BF258" s="340"/>
      <c r="BG258" s="340"/>
      <c r="BH258" s="340"/>
      <c r="BI258" s="340"/>
      <c r="BJ258" s="340"/>
      <c r="BK258" s="340"/>
      <c r="BL258" s="340"/>
      <c r="BM258" s="340"/>
      <c r="BN258" s="340"/>
      <c r="BO258" s="340"/>
      <c r="BP258" s="340"/>
      <c r="BQ258" s="341"/>
      <c r="BR258" s="340"/>
      <c r="BS258" s="340"/>
      <c r="BT258" s="340"/>
      <c r="BU258" s="340"/>
      <c r="BV258" s="340"/>
      <c r="BW258" s="340"/>
      <c r="BX258" s="340"/>
      <c r="BY258" s="340"/>
      <c r="BZ258" s="340"/>
      <c r="CA258" s="340"/>
    </row>
    <row r="259" spans="2:79">
      <c r="B259" s="343"/>
      <c r="C259" s="337"/>
      <c r="D259" s="338"/>
      <c r="E259" s="339"/>
      <c r="F259" s="340"/>
      <c r="G259" s="340"/>
      <c r="H259" s="340"/>
      <c r="I259" s="340"/>
      <c r="J259" s="340"/>
      <c r="K259" s="340"/>
      <c r="L259" s="340"/>
      <c r="M259" s="340"/>
      <c r="N259" s="340"/>
      <c r="O259" s="340"/>
      <c r="P259" s="340"/>
      <c r="Q259" s="341"/>
      <c r="R259" s="340"/>
      <c r="S259" s="340"/>
      <c r="T259" s="340"/>
      <c r="U259" s="340"/>
      <c r="V259" s="340"/>
      <c r="W259" s="340"/>
      <c r="X259" s="340"/>
      <c r="Y259" s="340"/>
      <c r="Z259" s="340"/>
      <c r="AA259" s="340"/>
      <c r="AB259" s="340"/>
      <c r="AC259" s="340"/>
      <c r="AD259" s="341"/>
      <c r="AE259" s="340"/>
      <c r="AF259" s="340"/>
      <c r="AG259" s="340"/>
      <c r="AH259" s="340"/>
      <c r="AI259" s="340"/>
      <c r="AJ259" s="340"/>
      <c r="AK259" s="340"/>
      <c r="AL259" s="340"/>
      <c r="AM259" s="340"/>
      <c r="AN259" s="340"/>
      <c r="AO259" s="340"/>
      <c r="AP259" s="340"/>
      <c r="AQ259" s="341"/>
      <c r="AR259" s="340"/>
      <c r="AS259" s="340"/>
      <c r="AT259" s="340"/>
      <c r="AU259" s="340"/>
      <c r="AV259" s="340"/>
      <c r="AW259" s="340"/>
      <c r="AX259" s="340"/>
      <c r="AY259" s="340"/>
      <c r="AZ259" s="340"/>
      <c r="BA259" s="340"/>
      <c r="BB259" s="340"/>
      <c r="BC259" s="340"/>
      <c r="BD259" s="341"/>
      <c r="BE259" s="340"/>
      <c r="BF259" s="340"/>
      <c r="BG259" s="340"/>
      <c r="BH259" s="340"/>
      <c r="BI259" s="340"/>
      <c r="BJ259" s="340"/>
      <c r="BK259" s="340"/>
      <c r="BL259" s="340"/>
      <c r="BM259" s="340"/>
      <c r="BN259" s="340"/>
      <c r="BO259" s="340"/>
      <c r="BP259" s="340"/>
      <c r="BQ259" s="341"/>
      <c r="BR259" s="340"/>
      <c r="BS259" s="340"/>
      <c r="BT259" s="340"/>
      <c r="BU259" s="340"/>
      <c r="BV259" s="340"/>
      <c r="BW259" s="340"/>
      <c r="BX259" s="340"/>
      <c r="BY259" s="340"/>
      <c r="BZ259" s="340"/>
      <c r="CA259" s="340"/>
    </row>
    <row r="260" spans="2:79">
      <c r="B260" s="343"/>
      <c r="C260" s="337"/>
      <c r="D260" s="338"/>
      <c r="E260" s="339"/>
      <c r="F260" s="340"/>
      <c r="G260" s="340"/>
      <c r="H260" s="340"/>
      <c r="I260" s="340"/>
      <c r="J260" s="340"/>
      <c r="K260" s="340"/>
      <c r="L260" s="340"/>
      <c r="M260" s="340"/>
      <c r="N260" s="340"/>
      <c r="O260" s="340"/>
      <c r="P260" s="340"/>
      <c r="Q260" s="341"/>
      <c r="R260" s="340"/>
      <c r="S260" s="340"/>
      <c r="T260" s="340"/>
      <c r="U260" s="340"/>
      <c r="V260" s="340"/>
      <c r="W260" s="340"/>
      <c r="X260" s="340"/>
      <c r="Y260" s="340"/>
      <c r="Z260" s="340"/>
      <c r="AA260" s="340"/>
      <c r="AB260" s="340"/>
      <c r="AC260" s="340"/>
      <c r="AD260" s="341"/>
      <c r="AE260" s="340"/>
      <c r="AF260" s="340"/>
      <c r="AG260" s="340"/>
      <c r="AH260" s="340"/>
      <c r="AI260" s="340"/>
      <c r="AJ260" s="340"/>
      <c r="AK260" s="340"/>
      <c r="AL260" s="340"/>
      <c r="AM260" s="340"/>
      <c r="AN260" s="340"/>
      <c r="AO260" s="340"/>
      <c r="AP260" s="340"/>
      <c r="AQ260" s="341"/>
      <c r="AR260" s="340"/>
      <c r="AS260" s="340"/>
      <c r="AT260" s="340"/>
      <c r="AU260" s="340"/>
      <c r="AV260" s="340"/>
      <c r="AW260" s="340"/>
      <c r="AX260" s="340"/>
      <c r="AY260" s="340"/>
      <c r="AZ260" s="340"/>
      <c r="BA260" s="340"/>
      <c r="BB260" s="340"/>
      <c r="BC260" s="340"/>
      <c r="BD260" s="341"/>
      <c r="BE260" s="340"/>
      <c r="BF260" s="340"/>
      <c r="BG260" s="340"/>
      <c r="BH260" s="340"/>
      <c r="BI260" s="340"/>
      <c r="BJ260" s="340"/>
      <c r="BK260" s="340"/>
      <c r="BL260" s="340"/>
      <c r="BM260" s="340"/>
      <c r="BN260" s="340"/>
      <c r="BO260" s="340"/>
      <c r="BP260" s="340"/>
      <c r="BQ260" s="341"/>
      <c r="BR260" s="340"/>
      <c r="BS260" s="340"/>
      <c r="BT260" s="340"/>
      <c r="BU260" s="340"/>
      <c r="BV260" s="340"/>
      <c r="BW260" s="340"/>
      <c r="BX260" s="340"/>
      <c r="BY260" s="340"/>
      <c r="BZ260" s="340"/>
      <c r="CA260" s="340"/>
    </row>
    <row r="261" spans="2:79">
      <c r="B261" s="343"/>
      <c r="C261" s="337"/>
      <c r="D261" s="338"/>
      <c r="E261" s="339"/>
      <c r="F261" s="340"/>
      <c r="G261" s="340"/>
      <c r="H261" s="340"/>
      <c r="I261" s="340"/>
      <c r="J261" s="340"/>
      <c r="K261" s="340"/>
      <c r="L261" s="340"/>
      <c r="M261" s="340"/>
      <c r="N261" s="340"/>
      <c r="O261" s="340"/>
      <c r="P261" s="340"/>
      <c r="Q261" s="341"/>
      <c r="R261" s="340"/>
      <c r="S261" s="340"/>
      <c r="T261" s="340"/>
      <c r="U261" s="340"/>
      <c r="V261" s="340"/>
      <c r="W261" s="340"/>
      <c r="X261" s="340"/>
      <c r="Y261" s="340"/>
      <c r="Z261" s="340"/>
      <c r="AA261" s="340"/>
      <c r="AB261" s="340"/>
      <c r="AC261" s="340"/>
      <c r="AD261" s="341"/>
      <c r="AE261" s="340"/>
      <c r="AF261" s="340"/>
      <c r="AG261" s="340"/>
      <c r="AH261" s="340"/>
      <c r="AI261" s="340"/>
      <c r="AJ261" s="340"/>
      <c r="AK261" s="340"/>
      <c r="AL261" s="340"/>
      <c r="AM261" s="340"/>
      <c r="AN261" s="340"/>
      <c r="AO261" s="340"/>
      <c r="AP261" s="340"/>
      <c r="AQ261" s="341"/>
      <c r="AR261" s="340"/>
      <c r="AS261" s="340"/>
      <c r="AT261" s="340"/>
      <c r="AU261" s="340"/>
      <c r="AV261" s="340"/>
      <c r="AW261" s="340"/>
      <c r="AX261" s="340"/>
      <c r="AY261" s="340"/>
      <c r="AZ261" s="340"/>
      <c r="BA261" s="340"/>
      <c r="BB261" s="340"/>
      <c r="BC261" s="340"/>
      <c r="BD261" s="341"/>
      <c r="BE261" s="340"/>
      <c r="BF261" s="340"/>
      <c r="BG261" s="340"/>
      <c r="BH261" s="340"/>
      <c r="BI261" s="340"/>
      <c r="BJ261" s="340"/>
      <c r="BK261" s="340"/>
      <c r="BL261" s="340"/>
      <c r="BM261" s="340"/>
      <c r="BN261" s="340"/>
      <c r="BO261" s="340"/>
      <c r="BP261" s="340"/>
      <c r="BQ261" s="341"/>
      <c r="BR261" s="340"/>
      <c r="BS261" s="340"/>
      <c r="BT261" s="340"/>
      <c r="BU261" s="340"/>
      <c r="BV261" s="340"/>
      <c r="BW261" s="340"/>
      <c r="BX261" s="340"/>
      <c r="BY261" s="340"/>
      <c r="BZ261" s="340"/>
      <c r="CA261" s="340"/>
    </row>
    <row r="262" spans="2:79">
      <c r="B262" s="343"/>
      <c r="C262" s="337"/>
      <c r="D262" s="338"/>
      <c r="E262" s="339"/>
      <c r="F262" s="340"/>
      <c r="G262" s="340"/>
      <c r="H262" s="340"/>
      <c r="I262" s="340"/>
      <c r="J262" s="340"/>
      <c r="K262" s="340"/>
      <c r="L262" s="340"/>
      <c r="M262" s="340"/>
      <c r="N262" s="340"/>
      <c r="O262" s="340"/>
      <c r="P262" s="340"/>
      <c r="Q262" s="341"/>
      <c r="R262" s="340"/>
      <c r="S262" s="340"/>
      <c r="T262" s="340"/>
      <c r="U262" s="340"/>
      <c r="V262" s="340"/>
      <c r="W262" s="340"/>
      <c r="X262" s="340"/>
      <c r="Y262" s="340"/>
      <c r="Z262" s="340"/>
      <c r="AA262" s="340"/>
      <c r="AB262" s="340"/>
      <c r="AC262" s="340"/>
      <c r="AD262" s="341"/>
      <c r="AE262" s="340"/>
      <c r="AF262" s="340"/>
      <c r="AG262" s="340"/>
      <c r="AH262" s="340"/>
      <c r="AI262" s="340"/>
      <c r="AJ262" s="340"/>
      <c r="AK262" s="340"/>
      <c r="AL262" s="340"/>
      <c r="AM262" s="340"/>
      <c r="AN262" s="340"/>
      <c r="AO262" s="340"/>
      <c r="AP262" s="340"/>
      <c r="AQ262" s="341"/>
      <c r="AR262" s="340"/>
      <c r="AS262" s="340"/>
      <c r="AT262" s="340"/>
      <c r="AU262" s="340"/>
      <c r="AV262" s="340"/>
      <c r="AW262" s="340"/>
      <c r="AX262" s="340"/>
      <c r="AY262" s="340"/>
      <c r="AZ262" s="340"/>
      <c r="BA262" s="340"/>
      <c r="BB262" s="340"/>
      <c r="BC262" s="340"/>
      <c r="BD262" s="341"/>
      <c r="BE262" s="340"/>
      <c r="BF262" s="340"/>
      <c r="BG262" s="340"/>
      <c r="BH262" s="340"/>
      <c r="BI262" s="340"/>
      <c r="BJ262" s="340"/>
      <c r="BK262" s="340"/>
      <c r="BL262" s="340"/>
      <c r="BM262" s="340"/>
      <c r="BN262" s="340"/>
      <c r="BO262" s="340"/>
      <c r="BP262" s="340"/>
      <c r="BQ262" s="341"/>
      <c r="BR262" s="340"/>
      <c r="BS262" s="340"/>
      <c r="BT262" s="340"/>
      <c r="BU262" s="340"/>
      <c r="BV262" s="340"/>
      <c r="BW262" s="340"/>
      <c r="BX262" s="340"/>
      <c r="BY262" s="340"/>
      <c r="BZ262" s="340"/>
      <c r="CA262" s="340"/>
    </row>
    <row r="263" spans="2:79">
      <c r="B263" s="343"/>
      <c r="C263" s="337"/>
      <c r="D263" s="338"/>
      <c r="E263" s="339"/>
      <c r="F263" s="340"/>
      <c r="G263" s="340"/>
      <c r="H263" s="340"/>
      <c r="I263" s="340"/>
      <c r="J263" s="340"/>
      <c r="K263" s="340"/>
      <c r="L263" s="340"/>
      <c r="M263" s="340"/>
      <c r="N263" s="340"/>
      <c r="O263" s="340"/>
      <c r="P263" s="340"/>
      <c r="Q263" s="341"/>
      <c r="R263" s="340"/>
      <c r="S263" s="340"/>
      <c r="T263" s="340"/>
      <c r="U263" s="340"/>
      <c r="V263" s="340"/>
      <c r="W263" s="340"/>
      <c r="X263" s="340"/>
      <c r="Y263" s="340"/>
      <c r="Z263" s="340"/>
      <c r="AA263" s="340"/>
      <c r="AB263" s="340"/>
      <c r="AC263" s="340"/>
      <c r="AD263" s="341"/>
      <c r="AE263" s="340"/>
      <c r="AF263" s="340"/>
      <c r="AG263" s="340"/>
      <c r="AH263" s="340"/>
      <c r="AI263" s="340"/>
      <c r="AJ263" s="340"/>
      <c r="AK263" s="340"/>
      <c r="AL263" s="340"/>
      <c r="AM263" s="340"/>
      <c r="AN263" s="340"/>
      <c r="AO263" s="340"/>
      <c r="AP263" s="340"/>
      <c r="AQ263" s="341"/>
      <c r="AR263" s="340"/>
      <c r="AS263" s="340"/>
      <c r="AT263" s="340"/>
      <c r="AU263" s="340"/>
      <c r="AV263" s="340"/>
      <c r="AW263" s="340"/>
      <c r="AX263" s="340"/>
      <c r="AY263" s="340"/>
      <c r="AZ263" s="340"/>
      <c r="BA263" s="340"/>
      <c r="BB263" s="340"/>
      <c r="BC263" s="340"/>
      <c r="BD263" s="341"/>
      <c r="BE263" s="340"/>
      <c r="BF263" s="340"/>
      <c r="BG263" s="340"/>
      <c r="BH263" s="340"/>
      <c r="BI263" s="340"/>
      <c r="BJ263" s="340"/>
      <c r="BK263" s="340"/>
      <c r="BL263" s="340"/>
      <c r="BM263" s="340"/>
      <c r="BN263" s="340"/>
      <c r="BO263" s="340"/>
      <c r="BP263" s="340"/>
      <c r="BQ263" s="341"/>
      <c r="BR263" s="340"/>
      <c r="BS263" s="340"/>
      <c r="BT263" s="340"/>
      <c r="BU263" s="340"/>
      <c r="BV263" s="340"/>
      <c r="BW263" s="340"/>
      <c r="BX263" s="340"/>
      <c r="BY263" s="340"/>
      <c r="BZ263" s="340"/>
      <c r="CA263" s="340"/>
    </row>
    <row r="264" spans="2:79">
      <c r="B264" s="343"/>
      <c r="C264" s="337"/>
      <c r="D264" s="338"/>
      <c r="E264" s="339"/>
      <c r="F264" s="340"/>
      <c r="G264" s="340"/>
      <c r="H264" s="340"/>
      <c r="I264" s="340"/>
      <c r="J264" s="340"/>
      <c r="K264" s="340"/>
      <c r="L264" s="340"/>
      <c r="M264" s="340"/>
      <c r="N264" s="340"/>
      <c r="O264" s="340"/>
      <c r="P264" s="340"/>
      <c r="Q264" s="341"/>
      <c r="R264" s="340"/>
      <c r="S264" s="340"/>
      <c r="T264" s="340"/>
      <c r="U264" s="340"/>
      <c r="V264" s="340"/>
      <c r="W264" s="340"/>
      <c r="X264" s="340"/>
      <c r="Y264" s="340"/>
      <c r="Z264" s="340"/>
      <c r="AA264" s="340"/>
      <c r="AB264" s="340"/>
      <c r="AC264" s="340"/>
      <c r="AD264" s="341"/>
      <c r="AE264" s="340"/>
      <c r="AF264" s="340"/>
      <c r="AG264" s="340"/>
      <c r="AH264" s="340"/>
      <c r="AI264" s="340"/>
      <c r="AJ264" s="340"/>
      <c r="AK264" s="340"/>
      <c r="AL264" s="340"/>
      <c r="AM264" s="340"/>
      <c r="AN264" s="340"/>
      <c r="AO264" s="340"/>
      <c r="AP264" s="340"/>
      <c r="AQ264" s="341"/>
      <c r="AR264" s="340"/>
      <c r="AS264" s="340"/>
      <c r="AT264" s="340"/>
      <c r="AU264" s="340"/>
      <c r="AV264" s="340"/>
      <c r="AW264" s="340"/>
      <c r="AX264" s="340"/>
      <c r="AY264" s="340"/>
      <c r="AZ264" s="340"/>
      <c r="BA264" s="340"/>
      <c r="BB264" s="340"/>
      <c r="BC264" s="340"/>
      <c r="BD264" s="341"/>
      <c r="BE264" s="340"/>
      <c r="BF264" s="340"/>
      <c r="BG264" s="340"/>
      <c r="BH264" s="340"/>
      <c r="BI264" s="340"/>
      <c r="BJ264" s="340"/>
      <c r="BK264" s="340"/>
      <c r="BL264" s="340"/>
      <c r="BM264" s="340"/>
      <c r="BN264" s="340"/>
      <c r="BO264" s="340"/>
      <c r="BP264" s="340"/>
      <c r="BQ264" s="341"/>
      <c r="BR264" s="340"/>
      <c r="BS264" s="340"/>
      <c r="BT264" s="340"/>
      <c r="BU264" s="340"/>
      <c r="BV264" s="340"/>
      <c r="BW264" s="340"/>
      <c r="BX264" s="340"/>
      <c r="BY264" s="340"/>
      <c r="BZ264" s="340"/>
      <c r="CA264" s="340"/>
    </row>
    <row r="265" spans="2:79">
      <c r="B265" s="343"/>
      <c r="C265" s="337"/>
      <c r="D265" s="338"/>
      <c r="E265" s="339"/>
      <c r="F265" s="340"/>
      <c r="G265" s="340"/>
      <c r="H265" s="340"/>
      <c r="I265" s="340"/>
      <c r="J265" s="340"/>
      <c r="K265" s="340"/>
      <c r="L265" s="340"/>
      <c r="M265" s="340"/>
      <c r="N265" s="340"/>
      <c r="O265" s="340"/>
      <c r="P265" s="340"/>
      <c r="Q265" s="341"/>
      <c r="R265" s="340"/>
      <c r="S265" s="340"/>
      <c r="T265" s="340"/>
      <c r="U265" s="340"/>
      <c r="V265" s="340"/>
      <c r="W265" s="340"/>
      <c r="X265" s="340"/>
      <c r="Y265" s="340"/>
      <c r="Z265" s="340"/>
      <c r="AA265" s="340"/>
      <c r="AB265" s="340"/>
      <c r="AC265" s="340"/>
      <c r="AD265" s="341"/>
      <c r="AE265" s="340"/>
      <c r="AF265" s="340"/>
      <c r="AG265" s="340"/>
      <c r="AH265" s="340"/>
      <c r="AI265" s="340"/>
      <c r="AJ265" s="340"/>
      <c r="AK265" s="340"/>
      <c r="AL265" s="340"/>
      <c r="AM265" s="340"/>
      <c r="AN265" s="340"/>
      <c r="AO265" s="340"/>
      <c r="AP265" s="340"/>
      <c r="AQ265" s="341"/>
      <c r="AR265" s="340"/>
      <c r="AS265" s="340"/>
      <c r="AT265" s="340"/>
      <c r="AU265" s="340"/>
      <c r="AV265" s="340"/>
      <c r="AW265" s="340"/>
      <c r="AX265" s="340"/>
      <c r="AY265" s="340"/>
      <c r="AZ265" s="340"/>
      <c r="BA265" s="340"/>
      <c r="BB265" s="340"/>
      <c r="BC265" s="340"/>
      <c r="BD265" s="341"/>
      <c r="BE265" s="340"/>
      <c r="BF265" s="340"/>
      <c r="BG265" s="340"/>
      <c r="BH265" s="340"/>
      <c r="BI265" s="340"/>
      <c r="BJ265" s="340"/>
      <c r="BK265" s="340"/>
      <c r="BL265" s="340"/>
      <c r="BM265" s="340"/>
      <c r="BN265" s="340"/>
      <c r="BO265" s="340"/>
      <c r="BP265" s="340"/>
      <c r="BQ265" s="341"/>
      <c r="BR265" s="340"/>
      <c r="BS265" s="340"/>
      <c r="BT265" s="340"/>
      <c r="BU265" s="340"/>
      <c r="BV265" s="340"/>
      <c r="BW265" s="340"/>
      <c r="BX265" s="340"/>
      <c r="BY265" s="340"/>
      <c r="BZ265" s="340"/>
      <c r="CA265" s="340"/>
    </row>
    <row r="266" spans="2:79">
      <c r="B266" s="343"/>
      <c r="C266" s="337"/>
      <c r="D266" s="338"/>
      <c r="E266" s="339"/>
      <c r="F266" s="340"/>
      <c r="G266" s="340"/>
      <c r="H266" s="340"/>
      <c r="I266" s="340"/>
      <c r="J266" s="340"/>
      <c r="K266" s="340"/>
      <c r="L266" s="340"/>
      <c r="M266" s="340"/>
      <c r="N266" s="340"/>
      <c r="O266" s="340"/>
      <c r="P266" s="340"/>
      <c r="Q266" s="341"/>
      <c r="R266" s="340"/>
      <c r="S266" s="340"/>
      <c r="T266" s="340"/>
      <c r="U266" s="340"/>
      <c r="V266" s="340"/>
      <c r="W266" s="340"/>
      <c r="X266" s="340"/>
      <c r="Y266" s="340"/>
      <c r="Z266" s="340"/>
      <c r="AA266" s="340"/>
      <c r="AB266" s="340"/>
      <c r="AC266" s="340"/>
      <c r="AD266" s="341"/>
      <c r="AE266" s="340"/>
      <c r="AF266" s="340"/>
      <c r="AG266" s="340"/>
      <c r="AH266" s="340"/>
      <c r="AI266" s="340"/>
      <c r="AJ266" s="340"/>
      <c r="AK266" s="340"/>
      <c r="AL266" s="340"/>
      <c r="AM266" s="340"/>
      <c r="AN266" s="340"/>
      <c r="AO266" s="340"/>
      <c r="AP266" s="340"/>
      <c r="AQ266" s="341"/>
      <c r="AR266" s="340"/>
      <c r="AS266" s="340"/>
      <c r="AT266" s="340"/>
      <c r="AU266" s="340"/>
      <c r="AV266" s="340"/>
      <c r="AW266" s="340"/>
      <c r="AX266" s="340"/>
      <c r="AY266" s="340"/>
      <c r="AZ266" s="340"/>
      <c r="BA266" s="340"/>
      <c r="BB266" s="340"/>
      <c r="BC266" s="340"/>
      <c r="BD266" s="341"/>
      <c r="BE266" s="340"/>
      <c r="BF266" s="340"/>
      <c r="BG266" s="340"/>
      <c r="BH266" s="340"/>
      <c r="BI266" s="340"/>
      <c r="BJ266" s="340"/>
      <c r="BK266" s="340"/>
      <c r="BL266" s="340"/>
      <c r="BM266" s="340"/>
      <c r="BN266" s="340"/>
      <c r="BO266" s="340"/>
      <c r="BP266" s="340"/>
      <c r="BQ266" s="341"/>
      <c r="BR266" s="340"/>
      <c r="BS266" s="340"/>
      <c r="BT266" s="340"/>
      <c r="BU266" s="340"/>
      <c r="BV266" s="340"/>
      <c r="BW266" s="340"/>
      <c r="BX266" s="340"/>
      <c r="BY266" s="340"/>
      <c r="BZ266" s="340"/>
      <c r="CA266" s="340"/>
    </row>
    <row r="267" spans="2:79">
      <c r="B267" s="343"/>
      <c r="C267" s="337"/>
      <c r="D267" s="338"/>
      <c r="E267" s="339"/>
      <c r="F267" s="340"/>
      <c r="G267" s="340"/>
      <c r="H267" s="340"/>
      <c r="I267" s="340"/>
      <c r="J267" s="340"/>
      <c r="K267" s="340"/>
      <c r="L267" s="340"/>
      <c r="M267" s="340"/>
      <c r="N267" s="340"/>
      <c r="O267" s="340"/>
      <c r="P267" s="340"/>
      <c r="Q267" s="341"/>
      <c r="R267" s="340"/>
      <c r="S267" s="340"/>
      <c r="T267" s="340"/>
      <c r="U267" s="340"/>
      <c r="V267" s="340"/>
      <c r="W267" s="340"/>
      <c r="X267" s="340"/>
      <c r="Y267" s="340"/>
      <c r="Z267" s="340"/>
      <c r="AA267" s="340"/>
      <c r="AB267" s="340"/>
      <c r="AC267" s="340"/>
      <c r="AD267" s="341"/>
      <c r="AE267" s="340"/>
      <c r="AF267" s="340"/>
      <c r="AG267" s="340"/>
      <c r="AH267" s="340"/>
      <c r="AI267" s="340"/>
      <c r="AJ267" s="340"/>
      <c r="AK267" s="340"/>
      <c r="AL267" s="340"/>
      <c r="AM267" s="340"/>
      <c r="AN267" s="340"/>
      <c r="AO267" s="340"/>
      <c r="AP267" s="340"/>
      <c r="AQ267" s="341"/>
      <c r="AR267" s="340"/>
      <c r="AS267" s="340"/>
      <c r="AT267" s="340"/>
      <c r="AU267" s="340"/>
      <c r="AV267" s="340"/>
      <c r="AW267" s="340"/>
      <c r="AX267" s="340"/>
      <c r="AY267" s="340"/>
      <c r="AZ267" s="340"/>
      <c r="BA267" s="340"/>
      <c r="BB267" s="340"/>
      <c r="BC267" s="340"/>
      <c r="BD267" s="341"/>
      <c r="BE267" s="340"/>
      <c r="BF267" s="340"/>
      <c r="BG267" s="340"/>
      <c r="BH267" s="340"/>
      <c r="BI267" s="340"/>
      <c r="BJ267" s="340"/>
      <c r="BK267" s="340"/>
      <c r="BL267" s="340"/>
      <c r="BM267" s="340"/>
      <c r="BN267" s="340"/>
      <c r="BO267" s="340"/>
      <c r="BP267" s="340"/>
      <c r="BQ267" s="341"/>
      <c r="BR267" s="340"/>
      <c r="BS267" s="340"/>
      <c r="BT267" s="340"/>
      <c r="BU267" s="340"/>
      <c r="BV267" s="340"/>
      <c r="BW267" s="340"/>
      <c r="BX267" s="340"/>
      <c r="BY267" s="340"/>
      <c r="BZ267" s="340"/>
      <c r="CA267" s="340"/>
    </row>
    <row r="268" spans="2:79">
      <c r="B268" s="343"/>
      <c r="C268" s="337"/>
      <c r="D268" s="338"/>
      <c r="E268" s="339"/>
      <c r="F268" s="340"/>
      <c r="G268" s="340"/>
      <c r="H268" s="340"/>
      <c r="I268" s="340"/>
      <c r="J268" s="340"/>
      <c r="K268" s="340"/>
      <c r="L268" s="340"/>
      <c r="M268" s="340"/>
      <c r="N268" s="340"/>
      <c r="O268" s="340"/>
      <c r="P268" s="340"/>
      <c r="Q268" s="341"/>
      <c r="R268" s="340"/>
      <c r="S268" s="340"/>
      <c r="T268" s="340"/>
      <c r="U268" s="340"/>
      <c r="V268" s="340"/>
      <c r="W268" s="340"/>
      <c r="X268" s="340"/>
      <c r="Y268" s="340"/>
      <c r="Z268" s="340"/>
      <c r="AA268" s="340"/>
      <c r="AB268" s="340"/>
      <c r="AC268" s="340"/>
      <c r="AD268" s="341"/>
      <c r="AE268" s="340"/>
      <c r="AF268" s="340"/>
      <c r="AG268" s="340"/>
      <c r="AH268" s="340"/>
      <c r="AI268" s="340"/>
      <c r="AJ268" s="340"/>
      <c r="AK268" s="340"/>
      <c r="AL268" s="340"/>
      <c r="AM268" s="340"/>
      <c r="AN268" s="340"/>
      <c r="AO268" s="340"/>
      <c r="AP268" s="340"/>
      <c r="AQ268" s="341"/>
      <c r="AR268" s="340"/>
      <c r="AS268" s="340"/>
      <c r="AT268" s="340"/>
      <c r="AU268" s="340"/>
      <c r="AV268" s="340"/>
      <c r="AW268" s="340"/>
      <c r="AX268" s="340"/>
      <c r="AY268" s="340"/>
      <c r="AZ268" s="340"/>
      <c r="BA268" s="340"/>
      <c r="BB268" s="340"/>
      <c r="BC268" s="340"/>
      <c r="BD268" s="341"/>
      <c r="BE268" s="340"/>
      <c r="BF268" s="340"/>
      <c r="BG268" s="340"/>
      <c r="BH268" s="340"/>
      <c r="BI268" s="340"/>
      <c r="BJ268" s="340"/>
      <c r="BK268" s="340"/>
      <c r="BL268" s="340"/>
      <c r="BM268" s="340"/>
      <c r="BN268" s="340"/>
      <c r="BO268" s="340"/>
      <c r="BP268" s="340"/>
      <c r="BQ268" s="341"/>
      <c r="BR268" s="340"/>
      <c r="BS268" s="340"/>
      <c r="BT268" s="340"/>
      <c r="BU268" s="340"/>
      <c r="BV268" s="340"/>
      <c r="BW268" s="340"/>
      <c r="BX268" s="340"/>
      <c r="BY268" s="340"/>
      <c r="BZ268" s="340"/>
      <c r="CA268" s="340"/>
    </row>
    <row r="269" spans="2:79">
      <c r="B269" s="343"/>
      <c r="C269" s="337"/>
      <c r="D269" s="338"/>
      <c r="E269" s="339"/>
      <c r="F269" s="340"/>
      <c r="G269" s="340"/>
      <c r="H269" s="340"/>
      <c r="I269" s="340"/>
      <c r="J269" s="340"/>
      <c r="K269" s="340"/>
      <c r="L269" s="340"/>
      <c r="M269" s="340"/>
      <c r="N269" s="340"/>
      <c r="O269" s="340"/>
      <c r="P269" s="340"/>
      <c r="Q269" s="341"/>
      <c r="R269" s="340"/>
      <c r="S269" s="340"/>
      <c r="T269" s="340"/>
      <c r="U269" s="340"/>
      <c r="V269" s="340"/>
      <c r="W269" s="340"/>
      <c r="X269" s="340"/>
      <c r="Y269" s="340"/>
      <c r="Z269" s="340"/>
      <c r="AA269" s="340"/>
      <c r="AB269" s="340"/>
      <c r="AC269" s="340"/>
      <c r="AD269" s="341"/>
      <c r="AE269" s="340"/>
      <c r="AF269" s="340"/>
      <c r="AG269" s="340"/>
      <c r="AH269" s="340"/>
      <c r="AI269" s="340"/>
      <c r="AJ269" s="340"/>
      <c r="AK269" s="340"/>
      <c r="AL269" s="340"/>
      <c r="AM269" s="340"/>
      <c r="AN269" s="340"/>
      <c r="AO269" s="340"/>
      <c r="AP269" s="340"/>
      <c r="AQ269" s="341"/>
      <c r="AR269" s="340"/>
      <c r="AS269" s="340"/>
      <c r="AT269" s="340"/>
      <c r="AU269" s="340"/>
      <c r="AV269" s="340"/>
      <c r="AW269" s="340"/>
      <c r="AX269" s="340"/>
      <c r="AY269" s="340"/>
      <c r="AZ269" s="340"/>
      <c r="BA269" s="340"/>
      <c r="BB269" s="340"/>
      <c r="BC269" s="340"/>
      <c r="BD269" s="341"/>
      <c r="BE269" s="340"/>
      <c r="BF269" s="340"/>
      <c r="BG269" s="340"/>
      <c r="BH269" s="340"/>
      <c r="BI269" s="340"/>
      <c r="BJ269" s="340"/>
      <c r="BK269" s="340"/>
      <c r="BL269" s="340"/>
      <c r="BM269" s="340"/>
      <c r="BN269" s="340"/>
      <c r="BO269" s="340"/>
      <c r="BP269" s="340"/>
      <c r="BQ269" s="341"/>
      <c r="BR269" s="340"/>
      <c r="BS269" s="340"/>
      <c r="BT269" s="340"/>
      <c r="BU269" s="340"/>
      <c r="BV269" s="340"/>
      <c r="BW269" s="340"/>
      <c r="BX269" s="340"/>
      <c r="BY269" s="340"/>
      <c r="BZ269" s="340"/>
      <c r="CA269" s="340"/>
    </row>
    <row r="270" spans="2:79">
      <c r="B270" s="343"/>
      <c r="C270" s="337"/>
      <c r="D270" s="338"/>
      <c r="E270" s="339"/>
      <c r="F270" s="340"/>
      <c r="G270" s="340"/>
      <c r="H270" s="340"/>
      <c r="I270" s="340"/>
      <c r="J270" s="340"/>
      <c r="K270" s="340"/>
      <c r="L270" s="340"/>
      <c r="M270" s="340"/>
      <c r="N270" s="340"/>
      <c r="O270" s="340"/>
      <c r="P270" s="340"/>
      <c r="Q270" s="341"/>
      <c r="R270" s="340"/>
      <c r="S270" s="340"/>
      <c r="T270" s="340"/>
      <c r="U270" s="340"/>
      <c r="V270" s="340"/>
      <c r="W270" s="340"/>
      <c r="X270" s="340"/>
      <c r="Y270" s="340"/>
      <c r="Z270" s="340"/>
      <c r="AA270" s="340"/>
      <c r="AB270" s="340"/>
      <c r="AC270" s="340"/>
      <c r="AD270" s="341"/>
      <c r="AE270" s="340"/>
      <c r="AF270" s="340"/>
      <c r="AG270" s="340"/>
      <c r="AH270" s="340"/>
      <c r="AI270" s="340"/>
      <c r="AJ270" s="340"/>
      <c r="AK270" s="340"/>
      <c r="AL270" s="340"/>
      <c r="AM270" s="340"/>
      <c r="AN270" s="340"/>
      <c r="AO270" s="340"/>
      <c r="AP270" s="340"/>
      <c r="AQ270" s="341"/>
      <c r="AR270" s="340"/>
      <c r="AS270" s="340"/>
      <c r="AT270" s="340"/>
      <c r="AU270" s="340"/>
      <c r="AV270" s="340"/>
      <c r="AW270" s="340"/>
      <c r="AX270" s="340"/>
      <c r="AY270" s="340"/>
      <c r="AZ270" s="340"/>
      <c r="BA270" s="340"/>
      <c r="BB270" s="340"/>
      <c r="BC270" s="340"/>
      <c r="BD270" s="341"/>
      <c r="BE270" s="340"/>
      <c r="BF270" s="340"/>
      <c r="BG270" s="340"/>
      <c r="BH270" s="340"/>
      <c r="BI270" s="340"/>
      <c r="BJ270" s="340"/>
      <c r="BK270" s="340"/>
      <c r="BL270" s="340"/>
      <c r="BM270" s="340"/>
      <c r="BN270" s="340"/>
      <c r="BO270" s="340"/>
      <c r="BP270" s="340"/>
      <c r="BQ270" s="341"/>
      <c r="BR270" s="340"/>
      <c r="BS270" s="340"/>
      <c r="BT270" s="340"/>
      <c r="BU270" s="340"/>
      <c r="BV270" s="340"/>
      <c r="BW270" s="340"/>
      <c r="BX270" s="340"/>
      <c r="BY270" s="340"/>
      <c r="BZ270" s="340"/>
      <c r="CA270" s="340"/>
    </row>
    <row r="271" spans="2:79">
      <c r="B271" s="343"/>
      <c r="C271" s="337"/>
      <c r="D271" s="338"/>
      <c r="E271" s="339"/>
      <c r="F271" s="340"/>
      <c r="G271" s="340"/>
      <c r="H271" s="340"/>
      <c r="I271" s="340"/>
      <c r="J271" s="340"/>
      <c r="K271" s="340"/>
      <c r="L271" s="340"/>
      <c r="M271" s="340"/>
      <c r="N271" s="340"/>
      <c r="O271" s="340"/>
      <c r="P271" s="340"/>
      <c r="Q271" s="341"/>
      <c r="R271" s="340"/>
      <c r="S271" s="340"/>
      <c r="T271" s="340"/>
      <c r="U271" s="340"/>
      <c r="V271" s="340"/>
      <c r="W271" s="340"/>
      <c r="X271" s="340"/>
      <c r="Y271" s="340"/>
      <c r="Z271" s="340"/>
      <c r="AA271" s="340"/>
      <c r="AB271" s="340"/>
      <c r="AC271" s="340"/>
      <c r="AD271" s="341"/>
      <c r="AE271" s="340"/>
      <c r="AF271" s="340"/>
      <c r="AG271" s="340"/>
      <c r="AH271" s="340"/>
      <c r="AI271" s="340"/>
      <c r="AJ271" s="340"/>
      <c r="AK271" s="340"/>
      <c r="AL271" s="340"/>
      <c r="AM271" s="340"/>
      <c r="AN271" s="340"/>
      <c r="AO271" s="340"/>
      <c r="AP271" s="340"/>
      <c r="AQ271" s="341"/>
      <c r="AR271" s="340"/>
      <c r="AS271" s="340"/>
      <c r="AT271" s="340"/>
      <c r="AU271" s="340"/>
      <c r="AV271" s="340"/>
      <c r="AW271" s="340"/>
      <c r="AX271" s="340"/>
      <c r="AY271" s="340"/>
      <c r="AZ271" s="340"/>
      <c r="BA271" s="340"/>
      <c r="BB271" s="340"/>
      <c r="BC271" s="340"/>
      <c r="BD271" s="341"/>
      <c r="BE271" s="340"/>
      <c r="BF271" s="340"/>
      <c r="BG271" s="340"/>
      <c r="BH271" s="340"/>
      <c r="BI271" s="340"/>
      <c r="BJ271" s="340"/>
      <c r="BK271" s="340"/>
      <c r="BL271" s="340"/>
      <c r="BM271" s="340"/>
      <c r="BN271" s="340"/>
      <c r="BO271" s="340"/>
      <c r="BP271" s="340"/>
      <c r="BQ271" s="341"/>
      <c r="BR271" s="340"/>
      <c r="BS271" s="340"/>
      <c r="BT271" s="340"/>
      <c r="BU271" s="340"/>
      <c r="BV271" s="340"/>
      <c r="BW271" s="340"/>
      <c r="BX271" s="340"/>
      <c r="BY271" s="340"/>
      <c r="BZ271" s="340"/>
      <c r="CA271" s="340"/>
    </row>
    <row r="272" spans="2:79">
      <c r="B272" s="343"/>
      <c r="C272" s="337"/>
      <c r="D272" s="338"/>
      <c r="E272" s="339"/>
      <c r="F272" s="340"/>
      <c r="G272" s="340"/>
      <c r="H272" s="340"/>
      <c r="I272" s="340"/>
      <c r="J272" s="340"/>
      <c r="K272" s="340"/>
      <c r="L272" s="340"/>
      <c r="M272" s="340"/>
      <c r="N272" s="340"/>
      <c r="O272" s="340"/>
      <c r="P272" s="340"/>
      <c r="Q272" s="341"/>
      <c r="R272" s="340"/>
      <c r="S272" s="340"/>
      <c r="T272" s="340"/>
      <c r="U272" s="340"/>
      <c r="V272" s="340"/>
      <c r="W272" s="340"/>
      <c r="X272" s="340"/>
      <c r="Y272" s="340"/>
      <c r="Z272" s="340"/>
      <c r="AA272" s="340"/>
      <c r="AB272" s="340"/>
      <c r="AC272" s="340"/>
      <c r="AD272" s="341"/>
      <c r="AE272" s="340"/>
      <c r="AF272" s="340"/>
      <c r="AG272" s="340"/>
      <c r="AH272" s="340"/>
      <c r="AI272" s="340"/>
      <c r="AJ272" s="340"/>
      <c r="AK272" s="340"/>
      <c r="AL272" s="340"/>
      <c r="AM272" s="340"/>
      <c r="AN272" s="340"/>
      <c r="AO272" s="340"/>
      <c r="AP272" s="340"/>
      <c r="AQ272" s="341"/>
      <c r="AR272" s="340"/>
      <c r="AS272" s="340"/>
      <c r="AT272" s="340"/>
      <c r="AU272" s="340"/>
      <c r="AV272" s="340"/>
      <c r="AW272" s="340"/>
      <c r="AX272" s="340"/>
      <c r="AY272" s="340"/>
      <c r="AZ272" s="340"/>
      <c r="BA272" s="340"/>
      <c r="BB272" s="340"/>
      <c r="BC272" s="340"/>
      <c r="BD272" s="341"/>
      <c r="BE272" s="340"/>
      <c r="BF272" s="340"/>
      <c r="BG272" s="340"/>
      <c r="BH272" s="340"/>
      <c r="BI272" s="340"/>
      <c r="BJ272" s="340"/>
      <c r="BK272" s="340"/>
      <c r="BL272" s="340"/>
      <c r="BM272" s="340"/>
      <c r="BN272" s="340"/>
      <c r="BO272" s="340"/>
      <c r="BP272" s="340"/>
      <c r="BQ272" s="341"/>
      <c r="BR272" s="340"/>
      <c r="BS272" s="340"/>
      <c r="BT272" s="340"/>
      <c r="BU272" s="340"/>
      <c r="BV272" s="340"/>
      <c r="BW272" s="340"/>
      <c r="BX272" s="340"/>
      <c r="BY272" s="340"/>
      <c r="BZ272" s="340"/>
      <c r="CA272" s="340"/>
    </row>
    <row r="273" spans="2:79">
      <c r="B273" s="343"/>
      <c r="C273" s="337"/>
      <c r="D273" s="338"/>
      <c r="E273" s="339"/>
      <c r="F273" s="340"/>
      <c r="G273" s="340"/>
      <c r="H273" s="340"/>
      <c r="I273" s="340"/>
      <c r="J273" s="340"/>
      <c r="K273" s="340"/>
      <c r="L273" s="340"/>
      <c r="M273" s="340"/>
      <c r="N273" s="340"/>
      <c r="O273" s="340"/>
      <c r="P273" s="340"/>
      <c r="Q273" s="341"/>
      <c r="R273" s="340"/>
      <c r="S273" s="340"/>
      <c r="T273" s="340"/>
      <c r="U273" s="340"/>
      <c r="V273" s="340"/>
      <c r="W273" s="340"/>
      <c r="X273" s="340"/>
      <c r="Y273" s="340"/>
      <c r="Z273" s="340"/>
      <c r="AA273" s="340"/>
      <c r="AB273" s="340"/>
      <c r="AC273" s="340"/>
      <c r="AD273" s="341"/>
      <c r="AE273" s="340"/>
      <c r="AF273" s="340"/>
      <c r="AG273" s="340"/>
      <c r="AH273" s="340"/>
      <c r="AI273" s="340"/>
      <c r="AJ273" s="340"/>
      <c r="AK273" s="340"/>
      <c r="AL273" s="340"/>
      <c r="AM273" s="340"/>
      <c r="AN273" s="340"/>
      <c r="AO273" s="340"/>
      <c r="AP273" s="340"/>
      <c r="AQ273" s="341"/>
      <c r="AR273" s="340"/>
      <c r="AS273" s="340"/>
      <c r="AT273" s="340"/>
      <c r="AU273" s="340"/>
      <c r="AV273" s="340"/>
      <c r="AW273" s="340"/>
      <c r="AX273" s="340"/>
      <c r="AY273" s="340"/>
      <c r="AZ273" s="340"/>
      <c r="BA273" s="340"/>
      <c r="BB273" s="340"/>
      <c r="BC273" s="340"/>
      <c r="BD273" s="341"/>
      <c r="BE273" s="340"/>
      <c r="BF273" s="340"/>
      <c r="BG273" s="340"/>
      <c r="BH273" s="340"/>
      <c r="BI273" s="340"/>
      <c r="BJ273" s="340"/>
      <c r="BK273" s="340"/>
      <c r="BL273" s="340"/>
      <c r="BM273" s="340"/>
      <c r="BN273" s="340"/>
      <c r="BO273" s="340"/>
      <c r="BP273" s="340"/>
      <c r="BQ273" s="341"/>
      <c r="BR273" s="340"/>
      <c r="BS273" s="340"/>
      <c r="BT273" s="340"/>
      <c r="BU273" s="340"/>
      <c r="BV273" s="340"/>
      <c r="BW273" s="340"/>
      <c r="BX273" s="340"/>
      <c r="BY273" s="340"/>
      <c r="BZ273" s="340"/>
      <c r="CA273" s="340"/>
    </row>
    <row r="274" spans="2:79">
      <c r="B274" s="343"/>
      <c r="C274" s="337"/>
      <c r="D274" s="338"/>
      <c r="E274" s="339"/>
      <c r="F274" s="340"/>
      <c r="G274" s="340"/>
      <c r="H274" s="340"/>
      <c r="I274" s="340"/>
      <c r="J274" s="340"/>
      <c r="K274" s="340"/>
      <c r="L274" s="340"/>
      <c r="M274" s="340"/>
      <c r="N274" s="340"/>
      <c r="O274" s="340"/>
      <c r="P274" s="340"/>
      <c r="Q274" s="341"/>
      <c r="R274" s="340"/>
      <c r="S274" s="340"/>
      <c r="T274" s="340"/>
      <c r="U274" s="340"/>
      <c r="V274" s="340"/>
      <c r="W274" s="340"/>
      <c r="X274" s="340"/>
      <c r="Y274" s="340"/>
      <c r="Z274" s="340"/>
      <c r="AA274" s="340"/>
      <c r="AB274" s="340"/>
      <c r="AC274" s="340"/>
      <c r="AD274" s="341"/>
      <c r="AE274" s="340"/>
      <c r="AF274" s="340"/>
      <c r="AG274" s="340"/>
      <c r="AH274" s="340"/>
      <c r="AI274" s="340"/>
      <c r="AJ274" s="340"/>
      <c r="AK274" s="340"/>
      <c r="AL274" s="340"/>
      <c r="AM274" s="340"/>
      <c r="AN274" s="340"/>
      <c r="AO274" s="340"/>
      <c r="AP274" s="340"/>
      <c r="AQ274" s="341"/>
      <c r="AR274" s="340"/>
      <c r="AS274" s="340"/>
      <c r="AT274" s="340"/>
      <c r="AU274" s="340"/>
      <c r="AV274" s="340"/>
      <c r="AW274" s="340"/>
      <c r="AX274" s="340"/>
      <c r="AY274" s="340"/>
      <c r="AZ274" s="340"/>
      <c r="BA274" s="340"/>
      <c r="BB274" s="340"/>
      <c r="BC274" s="340"/>
      <c r="BD274" s="341"/>
      <c r="BE274" s="340"/>
      <c r="BF274" s="340"/>
      <c r="BG274" s="340"/>
      <c r="BH274" s="340"/>
      <c r="BI274" s="340"/>
      <c r="BJ274" s="340"/>
      <c r="BK274" s="340"/>
      <c r="BL274" s="340"/>
      <c r="BM274" s="340"/>
      <c r="BN274" s="340"/>
      <c r="BO274" s="340"/>
      <c r="BP274" s="340"/>
      <c r="BQ274" s="341"/>
      <c r="BR274" s="340"/>
      <c r="BS274" s="340"/>
      <c r="BT274" s="340"/>
      <c r="BU274" s="340"/>
      <c r="BV274" s="340"/>
      <c r="BW274" s="340"/>
      <c r="BX274" s="340"/>
      <c r="BY274" s="340"/>
      <c r="BZ274" s="340"/>
      <c r="CA274" s="340"/>
    </row>
    <row r="275" spans="2:79">
      <c r="B275" s="343"/>
      <c r="C275" s="337"/>
      <c r="D275" s="338"/>
      <c r="E275" s="339"/>
      <c r="F275" s="340"/>
      <c r="G275" s="340"/>
      <c r="H275" s="340"/>
      <c r="I275" s="340"/>
      <c r="J275" s="340"/>
      <c r="K275" s="340"/>
      <c r="L275" s="340"/>
      <c r="M275" s="340"/>
      <c r="N275" s="340"/>
      <c r="O275" s="340"/>
      <c r="P275" s="340"/>
      <c r="Q275" s="341"/>
      <c r="R275" s="340"/>
      <c r="S275" s="340"/>
      <c r="T275" s="340"/>
      <c r="U275" s="340"/>
      <c r="V275" s="340"/>
      <c r="W275" s="340"/>
      <c r="X275" s="340"/>
      <c r="Y275" s="340"/>
      <c r="Z275" s="340"/>
      <c r="AA275" s="340"/>
      <c r="AB275" s="340"/>
      <c r="AC275" s="340"/>
      <c r="AD275" s="341"/>
      <c r="AE275" s="340"/>
      <c r="AF275" s="340"/>
      <c r="AG275" s="340"/>
      <c r="AH275" s="340"/>
      <c r="AI275" s="340"/>
      <c r="AJ275" s="340"/>
      <c r="AK275" s="340"/>
      <c r="AL275" s="340"/>
      <c r="AM275" s="340"/>
      <c r="AN275" s="340"/>
      <c r="AO275" s="340"/>
      <c r="AP275" s="340"/>
      <c r="AQ275" s="341"/>
      <c r="AR275" s="340"/>
      <c r="AS275" s="340"/>
      <c r="AT275" s="340"/>
      <c r="AU275" s="340"/>
      <c r="AV275" s="340"/>
      <c r="AW275" s="340"/>
      <c r="AX275" s="340"/>
      <c r="AY275" s="340"/>
      <c r="AZ275" s="340"/>
      <c r="BA275" s="340"/>
      <c r="BB275" s="340"/>
      <c r="BC275" s="340"/>
      <c r="BD275" s="341"/>
      <c r="BE275" s="340"/>
      <c r="BF275" s="340"/>
      <c r="BG275" s="340"/>
      <c r="BH275" s="340"/>
      <c r="BI275" s="340"/>
      <c r="BJ275" s="340"/>
      <c r="BK275" s="340"/>
      <c r="BL275" s="340"/>
      <c r="BM275" s="340"/>
      <c r="BN275" s="340"/>
      <c r="BO275" s="340"/>
      <c r="BP275" s="340"/>
      <c r="BQ275" s="341"/>
      <c r="BR275" s="340"/>
      <c r="BS275" s="340"/>
      <c r="BT275" s="340"/>
      <c r="BU275" s="340"/>
      <c r="BV275" s="340"/>
      <c r="BW275" s="340"/>
      <c r="BX275" s="340"/>
      <c r="BY275" s="340"/>
      <c r="BZ275" s="340"/>
      <c r="CA275" s="340"/>
    </row>
    <row r="276" spans="2:79">
      <c r="B276" s="343"/>
      <c r="C276" s="337"/>
      <c r="D276" s="338"/>
      <c r="E276" s="339"/>
      <c r="F276" s="340"/>
      <c r="G276" s="340"/>
      <c r="H276" s="340"/>
      <c r="I276" s="340"/>
      <c r="J276" s="340"/>
      <c r="K276" s="340"/>
      <c r="L276" s="340"/>
      <c r="M276" s="340"/>
      <c r="N276" s="340"/>
      <c r="O276" s="340"/>
      <c r="P276" s="340"/>
      <c r="Q276" s="341"/>
      <c r="R276" s="340"/>
      <c r="S276" s="340"/>
      <c r="T276" s="340"/>
      <c r="U276" s="340"/>
      <c r="V276" s="340"/>
      <c r="W276" s="340"/>
      <c r="X276" s="340"/>
      <c r="Y276" s="340"/>
      <c r="Z276" s="340"/>
      <c r="AA276" s="340"/>
      <c r="AB276" s="340"/>
      <c r="AC276" s="340"/>
      <c r="AD276" s="341"/>
      <c r="AE276" s="340"/>
      <c r="AF276" s="340"/>
      <c r="AG276" s="340"/>
      <c r="AH276" s="340"/>
      <c r="AI276" s="340"/>
      <c r="AJ276" s="340"/>
      <c r="AK276" s="340"/>
      <c r="AL276" s="340"/>
      <c r="AM276" s="340"/>
      <c r="AN276" s="340"/>
      <c r="AO276" s="340"/>
      <c r="AP276" s="340"/>
      <c r="AQ276" s="341"/>
      <c r="AR276" s="340"/>
      <c r="AS276" s="340"/>
      <c r="AT276" s="340"/>
      <c r="AU276" s="340"/>
      <c r="AV276" s="340"/>
      <c r="AW276" s="340"/>
      <c r="AX276" s="340"/>
      <c r="AY276" s="340"/>
      <c r="AZ276" s="340"/>
      <c r="BA276" s="340"/>
      <c r="BB276" s="340"/>
      <c r="BC276" s="340"/>
      <c r="BD276" s="341"/>
      <c r="BE276" s="340"/>
      <c r="BF276" s="340"/>
      <c r="BG276" s="340"/>
      <c r="BH276" s="340"/>
      <c r="BI276" s="340"/>
      <c r="BJ276" s="340"/>
      <c r="BK276" s="340"/>
      <c r="BL276" s="340"/>
      <c r="BM276" s="340"/>
      <c r="BN276" s="340"/>
      <c r="BO276" s="340"/>
      <c r="BP276" s="340"/>
      <c r="BQ276" s="341"/>
      <c r="BR276" s="340"/>
      <c r="BS276" s="340"/>
      <c r="BT276" s="340"/>
      <c r="BU276" s="340"/>
      <c r="BV276" s="340"/>
      <c r="BW276" s="340"/>
      <c r="BX276" s="340"/>
      <c r="BY276" s="340"/>
      <c r="BZ276" s="340"/>
      <c r="CA276" s="340"/>
    </row>
    <row r="277" spans="2:79">
      <c r="B277" s="343"/>
      <c r="C277" s="337"/>
      <c r="D277" s="338"/>
      <c r="E277" s="339"/>
      <c r="F277" s="340"/>
      <c r="G277" s="340"/>
      <c r="H277" s="340"/>
      <c r="I277" s="340"/>
      <c r="J277" s="340"/>
      <c r="K277" s="340"/>
      <c r="L277" s="340"/>
      <c r="M277" s="340"/>
      <c r="N277" s="340"/>
      <c r="O277" s="340"/>
      <c r="P277" s="340"/>
      <c r="Q277" s="341"/>
      <c r="R277" s="340"/>
      <c r="S277" s="340"/>
      <c r="T277" s="340"/>
      <c r="U277" s="340"/>
      <c r="V277" s="340"/>
      <c r="W277" s="340"/>
      <c r="X277" s="340"/>
      <c r="Y277" s="340"/>
      <c r="Z277" s="340"/>
      <c r="AA277" s="340"/>
      <c r="AB277" s="340"/>
      <c r="AC277" s="340"/>
      <c r="AD277" s="341"/>
      <c r="AE277" s="340"/>
      <c r="AF277" s="340"/>
      <c r="AG277" s="340"/>
      <c r="AH277" s="340"/>
      <c r="AI277" s="340"/>
      <c r="AJ277" s="340"/>
      <c r="AK277" s="340"/>
      <c r="AL277" s="340"/>
      <c r="AM277" s="340"/>
      <c r="AN277" s="340"/>
      <c r="AO277" s="340"/>
      <c r="AP277" s="340"/>
      <c r="AQ277" s="341"/>
      <c r="AR277" s="340"/>
      <c r="AS277" s="340"/>
      <c r="AT277" s="340"/>
      <c r="AU277" s="340"/>
      <c r="AV277" s="340"/>
      <c r="AW277" s="340"/>
      <c r="AX277" s="340"/>
      <c r="AY277" s="340"/>
      <c r="AZ277" s="340"/>
      <c r="BA277" s="340"/>
      <c r="BB277" s="340"/>
      <c r="BC277" s="340"/>
      <c r="BD277" s="341"/>
      <c r="BE277" s="340"/>
      <c r="BF277" s="340"/>
      <c r="BG277" s="340"/>
      <c r="BH277" s="340"/>
      <c r="BI277" s="340"/>
      <c r="BJ277" s="340"/>
      <c r="BK277" s="340"/>
      <c r="BL277" s="340"/>
      <c r="BM277" s="340"/>
      <c r="BN277" s="340"/>
      <c r="BO277" s="340"/>
      <c r="BP277" s="340"/>
      <c r="BQ277" s="341"/>
      <c r="BR277" s="340"/>
      <c r="BS277" s="340"/>
      <c r="BT277" s="340"/>
      <c r="BU277" s="340"/>
      <c r="BV277" s="340"/>
      <c r="BW277" s="340"/>
      <c r="BX277" s="340"/>
      <c r="BY277" s="340"/>
      <c r="BZ277" s="340"/>
      <c r="CA277" s="340"/>
    </row>
    <row r="278" spans="2:79">
      <c r="B278" s="343"/>
      <c r="C278" s="337"/>
      <c r="D278" s="338"/>
      <c r="E278" s="339"/>
      <c r="F278" s="340"/>
      <c r="G278" s="340"/>
      <c r="H278" s="340"/>
      <c r="I278" s="340"/>
      <c r="J278" s="340"/>
      <c r="K278" s="340"/>
      <c r="L278" s="340"/>
      <c r="M278" s="340"/>
      <c r="N278" s="340"/>
      <c r="O278" s="340"/>
      <c r="P278" s="340"/>
      <c r="Q278" s="341"/>
      <c r="R278" s="340"/>
      <c r="S278" s="340"/>
      <c r="T278" s="340"/>
      <c r="U278" s="340"/>
      <c r="V278" s="340"/>
      <c r="W278" s="340"/>
      <c r="X278" s="340"/>
      <c r="Y278" s="340"/>
      <c r="Z278" s="340"/>
      <c r="AA278" s="340"/>
      <c r="AB278" s="340"/>
      <c r="AC278" s="340"/>
      <c r="AD278" s="341"/>
      <c r="AE278" s="340"/>
      <c r="AF278" s="340"/>
      <c r="AG278" s="340"/>
      <c r="AH278" s="340"/>
      <c r="AI278" s="340"/>
      <c r="AJ278" s="340"/>
      <c r="AK278" s="340"/>
      <c r="AL278" s="340"/>
      <c r="AM278" s="340"/>
      <c r="AN278" s="340"/>
      <c r="AO278" s="340"/>
      <c r="AP278" s="340"/>
      <c r="AQ278" s="341"/>
      <c r="AR278" s="340"/>
      <c r="AS278" s="340"/>
      <c r="AT278" s="340"/>
      <c r="AU278" s="340"/>
      <c r="AV278" s="340"/>
      <c r="AW278" s="340"/>
      <c r="AX278" s="340"/>
      <c r="AY278" s="340"/>
      <c r="AZ278" s="340"/>
      <c r="BA278" s="340"/>
      <c r="BB278" s="340"/>
      <c r="BC278" s="340"/>
      <c r="BD278" s="341"/>
      <c r="BE278" s="340"/>
      <c r="BF278" s="340"/>
      <c r="BG278" s="340"/>
      <c r="BH278" s="340"/>
      <c r="BI278" s="340"/>
      <c r="BJ278" s="340"/>
      <c r="BK278" s="340"/>
      <c r="BL278" s="340"/>
      <c r="BM278" s="340"/>
      <c r="BN278" s="340"/>
      <c r="BO278" s="340"/>
      <c r="BP278" s="340"/>
      <c r="BQ278" s="341"/>
      <c r="BR278" s="340"/>
      <c r="BS278" s="340"/>
      <c r="BT278" s="340"/>
      <c r="BU278" s="340"/>
      <c r="BV278" s="340"/>
      <c r="BW278" s="340"/>
      <c r="BX278" s="340"/>
      <c r="BY278" s="340"/>
      <c r="BZ278" s="340"/>
      <c r="CA278" s="340"/>
    </row>
    <row r="279" spans="2:79">
      <c r="B279" s="343"/>
      <c r="C279" s="337"/>
      <c r="D279" s="338"/>
      <c r="E279" s="339"/>
      <c r="F279" s="340"/>
      <c r="G279" s="340"/>
      <c r="H279" s="340"/>
      <c r="I279" s="340"/>
      <c r="J279" s="340"/>
      <c r="K279" s="340"/>
      <c r="L279" s="340"/>
      <c r="M279" s="340"/>
      <c r="N279" s="340"/>
      <c r="O279" s="340"/>
      <c r="P279" s="340"/>
      <c r="Q279" s="341"/>
      <c r="R279" s="340"/>
      <c r="S279" s="340"/>
      <c r="T279" s="340"/>
      <c r="U279" s="340"/>
      <c r="V279" s="340"/>
      <c r="W279" s="340"/>
      <c r="X279" s="340"/>
      <c r="Y279" s="340"/>
      <c r="Z279" s="340"/>
      <c r="AA279" s="340"/>
      <c r="AB279" s="340"/>
      <c r="AC279" s="340"/>
      <c r="AD279" s="341"/>
      <c r="AE279" s="340"/>
      <c r="AF279" s="340"/>
      <c r="AG279" s="340"/>
      <c r="AH279" s="340"/>
      <c r="AI279" s="340"/>
      <c r="AJ279" s="340"/>
      <c r="AK279" s="340"/>
      <c r="AL279" s="340"/>
      <c r="AM279" s="340"/>
      <c r="AN279" s="340"/>
      <c r="AO279" s="340"/>
      <c r="AP279" s="340"/>
      <c r="AQ279" s="341"/>
      <c r="AR279" s="340"/>
      <c r="AS279" s="340"/>
      <c r="AT279" s="340"/>
      <c r="AU279" s="340"/>
      <c r="AV279" s="340"/>
      <c r="AW279" s="340"/>
      <c r="AX279" s="340"/>
      <c r="AY279" s="340"/>
      <c r="AZ279" s="340"/>
      <c r="BA279" s="340"/>
      <c r="BB279" s="340"/>
      <c r="BC279" s="340"/>
      <c r="BD279" s="341"/>
      <c r="BE279" s="340"/>
      <c r="BF279" s="340"/>
      <c r="BG279" s="340"/>
      <c r="BH279" s="340"/>
      <c r="BI279" s="340"/>
      <c r="BJ279" s="340"/>
      <c r="BK279" s="340"/>
      <c r="BL279" s="340"/>
      <c r="BM279" s="340"/>
      <c r="BN279" s="340"/>
      <c r="BO279" s="340"/>
      <c r="BP279" s="340"/>
      <c r="BQ279" s="341"/>
      <c r="BR279" s="340"/>
      <c r="BS279" s="340"/>
      <c r="BT279" s="340"/>
      <c r="BU279" s="340"/>
      <c r="BV279" s="340"/>
      <c r="BW279" s="340"/>
      <c r="BX279" s="340"/>
      <c r="BY279" s="340"/>
      <c r="BZ279" s="340"/>
      <c r="CA279" s="340"/>
    </row>
    <row r="280" spans="2:79">
      <c r="B280" s="343"/>
      <c r="C280" s="337"/>
      <c r="D280" s="338"/>
      <c r="E280" s="339"/>
      <c r="F280" s="340"/>
      <c r="G280" s="340"/>
      <c r="H280" s="340"/>
      <c r="I280" s="340"/>
      <c r="J280" s="340"/>
      <c r="K280" s="340"/>
      <c r="L280" s="340"/>
      <c r="M280" s="340"/>
      <c r="N280" s="340"/>
      <c r="O280" s="340"/>
      <c r="P280" s="340"/>
      <c r="Q280" s="341"/>
      <c r="R280" s="340"/>
      <c r="S280" s="340"/>
      <c r="T280" s="340"/>
      <c r="U280" s="340"/>
      <c r="V280" s="340"/>
      <c r="W280" s="340"/>
      <c r="X280" s="340"/>
      <c r="Y280" s="340"/>
      <c r="Z280" s="340"/>
      <c r="AA280" s="340"/>
      <c r="AB280" s="340"/>
      <c r="AC280" s="340"/>
      <c r="AD280" s="341"/>
      <c r="AE280" s="340"/>
      <c r="AF280" s="340"/>
      <c r="AG280" s="340"/>
      <c r="AH280" s="340"/>
      <c r="AI280" s="340"/>
      <c r="AJ280" s="340"/>
      <c r="AK280" s="340"/>
      <c r="AL280" s="340"/>
      <c r="AM280" s="340"/>
      <c r="AN280" s="340"/>
      <c r="AO280" s="340"/>
      <c r="AP280" s="340"/>
      <c r="AQ280" s="341"/>
      <c r="AR280" s="340"/>
      <c r="AS280" s="340"/>
      <c r="AT280" s="340"/>
      <c r="AU280" s="340"/>
      <c r="AV280" s="340"/>
      <c r="AW280" s="340"/>
      <c r="AX280" s="340"/>
      <c r="AY280" s="340"/>
      <c r="AZ280" s="340"/>
      <c r="BA280" s="340"/>
      <c r="BB280" s="340"/>
      <c r="BC280" s="340"/>
      <c r="BD280" s="341"/>
      <c r="BE280" s="340"/>
      <c r="BF280" s="340"/>
      <c r="BG280" s="340"/>
      <c r="BH280" s="340"/>
      <c r="BI280" s="340"/>
      <c r="BJ280" s="340"/>
      <c r="BK280" s="340"/>
      <c r="BL280" s="340"/>
      <c r="BM280" s="340"/>
      <c r="BN280" s="340"/>
      <c r="BO280" s="340"/>
      <c r="BP280" s="340"/>
      <c r="BQ280" s="341"/>
      <c r="BR280" s="340"/>
      <c r="BS280" s="340"/>
      <c r="BT280" s="340"/>
      <c r="BU280" s="340"/>
      <c r="BV280" s="340"/>
      <c r="BW280" s="340"/>
      <c r="BX280" s="340"/>
      <c r="BY280" s="340"/>
      <c r="BZ280" s="340"/>
      <c r="CA280" s="340"/>
    </row>
    <row r="281" spans="2:79">
      <c r="B281" s="343"/>
      <c r="C281" s="337"/>
      <c r="D281" s="338"/>
      <c r="E281" s="339"/>
      <c r="F281" s="340"/>
      <c r="G281" s="340"/>
      <c r="H281" s="340"/>
      <c r="I281" s="340"/>
      <c r="J281" s="340"/>
      <c r="K281" s="340"/>
      <c r="L281" s="340"/>
      <c r="M281" s="340"/>
      <c r="N281" s="340"/>
      <c r="O281" s="340"/>
      <c r="P281" s="340"/>
      <c r="Q281" s="341"/>
      <c r="R281" s="340"/>
      <c r="S281" s="340"/>
      <c r="T281" s="340"/>
      <c r="U281" s="340"/>
      <c r="V281" s="340"/>
      <c r="W281" s="340"/>
      <c r="X281" s="340"/>
      <c r="Y281" s="340"/>
      <c r="Z281" s="340"/>
      <c r="AA281" s="340"/>
      <c r="AB281" s="340"/>
      <c r="AC281" s="340"/>
      <c r="AD281" s="341"/>
      <c r="AE281" s="340"/>
      <c r="AF281" s="340"/>
      <c r="AG281" s="340"/>
      <c r="AH281" s="340"/>
      <c r="AI281" s="340"/>
      <c r="AJ281" s="340"/>
      <c r="AK281" s="340"/>
      <c r="AL281" s="340"/>
      <c r="AM281" s="340"/>
      <c r="AN281" s="340"/>
      <c r="AO281" s="340"/>
      <c r="AP281" s="340"/>
      <c r="AQ281" s="341"/>
      <c r="AR281" s="340"/>
      <c r="AS281" s="340"/>
      <c r="AT281" s="340"/>
      <c r="AU281" s="340"/>
      <c r="AV281" s="340"/>
      <c r="AW281" s="340"/>
      <c r="AX281" s="340"/>
      <c r="AY281" s="340"/>
      <c r="AZ281" s="340"/>
      <c r="BA281" s="340"/>
      <c r="BB281" s="340"/>
      <c r="BC281" s="340"/>
      <c r="BD281" s="341"/>
      <c r="BE281" s="340"/>
      <c r="BF281" s="340"/>
      <c r="BG281" s="340"/>
      <c r="BH281" s="340"/>
      <c r="BI281" s="340"/>
      <c r="BJ281" s="340"/>
      <c r="BK281" s="340"/>
      <c r="BL281" s="340"/>
      <c r="BM281" s="340"/>
      <c r="BN281" s="340"/>
      <c r="BO281" s="340"/>
      <c r="BP281" s="340"/>
      <c r="BQ281" s="341"/>
      <c r="BR281" s="340"/>
      <c r="BS281" s="340"/>
      <c r="BT281" s="340"/>
      <c r="BU281" s="340"/>
      <c r="BV281" s="340"/>
      <c r="BW281" s="340"/>
      <c r="BX281" s="340"/>
      <c r="BY281" s="340"/>
      <c r="BZ281" s="340"/>
      <c r="CA281" s="340"/>
    </row>
    <row r="282" spans="2:79">
      <c r="B282" s="343"/>
      <c r="C282" s="337"/>
      <c r="D282" s="338"/>
      <c r="E282" s="339"/>
      <c r="F282" s="340"/>
      <c r="G282" s="340"/>
      <c r="H282" s="340"/>
      <c r="I282" s="340"/>
      <c r="J282" s="340"/>
      <c r="K282" s="340"/>
      <c r="L282" s="340"/>
      <c r="M282" s="340"/>
      <c r="N282" s="340"/>
      <c r="O282" s="340"/>
      <c r="P282" s="340"/>
      <c r="Q282" s="341"/>
      <c r="R282" s="340"/>
      <c r="S282" s="340"/>
      <c r="T282" s="340"/>
      <c r="U282" s="340"/>
      <c r="V282" s="340"/>
      <c r="W282" s="340"/>
      <c r="X282" s="340"/>
      <c r="Y282" s="340"/>
      <c r="Z282" s="340"/>
      <c r="AA282" s="340"/>
      <c r="AB282" s="340"/>
      <c r="AC282" s="340"/>
      <c r="AD282" s="341"/>
      <c r="AE282" s="340"/>
      <c r="AF282" s="340"/>
      <c r="AG282" s="340"/>
      <c r="AH282" s="340"/>
      <c r="AI282" s="340"/>
      <c r="AJ282" s="340"/>
      <c r="AK282" s="340"/>
      <c r="AL282" s="340"/>
      <c r="AM282" s="340"/>
      <c r="AN282" s="340"/>
      <c r="AO282" s="340"/>
      <c r="AP282" s="340"/>
      <c r="AQ282" s="341"/>
      <c r="AR282" s="340"/>
      <c r="AS282" s="340"/>
      <c r="AT282" s="340"/>
      <c r="AU282" s="340"/>
      <c r="AV282" s="340"/>
      <c r="AW282" s="340"/>
      <c r="AX282" s="340"/>
      <c r="AY282" s="340"/>
      <c r="AZ282" s="340"/>
      <c r="BA282" s="340"/>
      <c r="BB282" s="340"/>
      <c r="BC282" s="340"/>
      <c r="BD282" s="341"/>
      <c r="BE282" s="340"/>
      <c r="BF282" s="340"/>
      <c r="BG282" s="340"/>
      <c r="BH282" s="340"/>
      <c r="BI282" s="340"/>
      <c r="BJ282" s="340"/>
      <c r="BK282" s="340"/>
      <c r="BL282" s="340"/>
      <c r="BM282" s="340"/>
      <c r="BN282" s="340"/>
      <c r="BO282" s="340"/>
      <c r="BP282" s="340"/>
      <c r="BQ282" s="341"/>
      <c r="BR282" s="340"/>
      <c r="BS282" s="340"/>
      <c r="BT282" s="340"/>
      <c r="BU282" s="340"/>
      <c r="BV282" s="340"/>
      <c r="BW282" s="340"/>
      <c r="BX282" s="340"/>
      <c r="BY282" s="340"/>
      <c r="BZ282" s="340"/>
      <c r="CA282" s="340"/>
    </row>
    <row r="283" spans="2:79">
      <c r="B283" s="343"/>
      <c r="C283" s="337"/>
      <c r="D283" s="338"/>
      <c r="E283" s="339"/>
      <c r="F283" s="340"/>
      <c r="G283" s="340"/>
      <c r="H283" s="340"/>
      <c r="I283" s="340"/>
      <c r="J283" s="340"/>
      <c r="K283" s="340"/>
      <c r="L283" s="340"/>
      <c r="M283" s="340"/>
      <c r="N283" s="340"/>
      <c r="O283" s="340"/>
      <c r="P283" s="340"/>
      <c r="Q283" s="341"/>
      <c r="R283" s="340"/>
      <c r="S283" s="340"/>
      <c r="T283" s="340"/>
      <c r="U283" s="340"/>
      <c r="V283" s="340"/>
      <c r="W283" s="340"/>
      <c r="X283" s="340"/>
      <c r="Y283" s="340"/>
      <c r="Z283" s="340"/>
      <c r="AA283" s="340"/>
      <c r="AB283" s="340"/>
      <c r="AC283" s="340"/>
      <c r="AD283" s="341"/>
      <c r="AE283" s="340"/>
      <c r="AF283" s="340"/>
      <c r="AG283" s="340"/>
      <c r="AH283" s="340"/>
      <c r="AI283" s="340"/>
      <c r="AJ283" s="340"/>
      <c r="AK283" s="340"/>
      <c r="AL283" s="340"/>
      <c r="AM283" s="340"/>
      <c r="AN283" s="340"/>
      <c r="AO283" s="340"/>
      <c r="AP283" s="340"/>
      <c r="AQ283" s="341"/>
      <c r="AR283" s="340"/>
      <c r="AS283" s="340"/>
      <c r="AT283" s="340"/>
      <c r="AU283" s="340"/>
      <c r="AV283" s="340"/>
      <c r="AW283" s="340"/>
      <c r="AX283" s="340"/>
      <c r="AY283" s="340"/>
      <c r="AZ283" s="340"/>
      <c r="BA283" s="340"/>
      <c r="BB283" s="340"/>
      <c r="BC283" s="340"/>
      <c r="BD283" s="341"/>
      <c r="BE283" s="340"/>
      <c r="BF283" s="340"/>
      <c r="BG283" s="340"/>
      <c r="BH283" s="340"/>
      <c r="BI283" s="340"/>
      <c r="BJ283" s="340"/>
      <c r="BK283" s="340"/>
      <c r="BL283" s="340"/>
      <c r="BM283" s="340"/>
      <c r="BN283" s="340"/>
      <c r="BO283" s="340"/>
      <c r="BP283" s="340"/>
      <c r="BQ283" s="341"/>
      <c r="BR283" s="340"/>
      <c r="BS283" s="340"/>
      <c r="BT283" s="340"/>
      <c r="BU283" s="340"/>
      <c r="BV283" s="340"/>
      <c r="BW283" s="340"/>
      <c r="BX283" s="340"/>
      <c r="BY283" s="340"/>
      <c r="BZ283" s="340"/>
      <c r="CA283" s="340"/>
    </row>
    <row r="284" spans="2:79">
      <c r="B284" s="343"/>
      <c r="C284" s="337"/>
      <c r="D284" s="338"/>
      <c r="E284" s="339"/>
      <c r="F284" s="340"/>
      <c r="G284" s="340"/>
      <c r="H284" s="340"/>
      <c r="I284" s="340"/>
      <c r="J284" s="340"/>
      <c r="K284" s="340"/>
      <c r="L284" s="340"/>
      <c r="M284" s="340"/>
      <c r="N284" s="340"/>
      <c r="O284" s="340"/>
      <c r="P284" s="340"/>
      <c r="Q284" s="341"/>
      <c r="R284" s="340"/>
      <c r="S284" s="340"/>
      <c r="T284" s="340"/>
      <c r="U284" s="340"/>
      <c r="V284" s="340"/>
      <c r="W284" s="340"/>
      <c r="X284" s="340"/>
      <c r="Y284" s="340"/>
      <c r="Z284" s="340"/>
      <c r="AA284" s="340"/>
      <c r="AB284" s="340"/>
      <c r="AC284" s="340"/>
      <c r="AD284" s="341"/>
      <c r="AE284" s="340"/>
      <c r="AF284" s="340"/>
      <c r="AG284" s="340"/>
      <c r="AH284" s="340"/>
      <c r="AI284" s="340"/>
      <c r="AJ284" s="340"/>
      <c r="AK284" s="340"/>
      <c r="AL284" s="340"/>
      <c r="AM284" s="340"/>
      <c r="AN284" s="340"/>
      <c r="AO284" s="340"/>
      <c r="AP284" s="340"/>
      <c r="AQ284" s="341"/>
      <c r="AR284" s="340"/>
      <c r="AS284" s="340"/>
      <c r="AT284" s="340"/>
      <c r="AU284" s="340"/>
      <c r="AV284" s="340"/>
      <c r="AW284" s="340"/>
      <c r="AX284" s="340"/>
      <c r="AY284" s="340"/>
      <c r="AZ284" s="340"/>
      <c r="BA284" s="340"/>
      <c r="BB284" s="340"/>
      <c r="BC284" s="340"/>
      <c r="BD284" s="341"/>
      <c r="BE284" s="340"/>
      <c r="BF284" s="340"/>
      <c r="BG284" s="340"/>
      <c r="BH284" s="340"/>
      <c r="BI284" s="340"/>
      <c r="BJ284" s="340"/>
      <c r="BK284" s="340"/>
      <c r="BL284" s="340"/>
      <c r="BM284" s="340"/>
      <c r="BN284" s="340"/>
      <c r="BO284" s="340"/>
      <c r="BP284" s="340"/>
      <c r="BQ284" s="341"/>
      <c r="BR284" s="340"/>
      <c r="BS284" s="340"/>
      <c r="BT284" s="340"/>
      <c r="BU284" s="340"/>
      <c r="BV284" s="340"/>
      <c r="BW284" s="340"/>
      <c r="BX284" s="340"/>
      <c r="BY284" s="340"/>
      <c r="BZ284" s="340"/>
      <c r="CA284" s="340"/>
    </row>
    <row r="285" spans="2:79">
      <c r="B285" s="343"/>
      <c r="C285" s="337"/>
      <c r="D285" s="338"/>
      <c r="E285" s="339"/>
      <c r="F285" s="340"/>
      <c r="G285" s="340"/>
      <c r="H285" s="340"/>
      <c r="I285" s="340"/>
      <c r="J285" s="340"/>
      <c r="K285" s="340"/>
      <c r="L285" s="340"/>
      <c r="M285" s="340"/>
      <c r="N285" s="340"/>
      <c r="O285" s="340"/>
      <c r="P285" s="340"/>
      <c r="Q285" s="341"/>
      <c r="R285" s="340"/>
      <c r="S285" s="340"/>
      <c r="T285" s="340"/>
      <c r="U285" s="340"/>
      <c r="V285" s="340"/>
      <c r="W285" s="340"/>
      <c r="X285" s="340"/>
      <c r="Y285" s="340"/>
      <c r="Z285" s="340"/>
      <c r="AA285" s="340"/>
      <c r="AB285" s="340"/>
      <c r="AC285" s="340"/>
      <c r="AD285" s="341"/>
      <c r="AE285" s="340"/>
      <c r="AF285" s="340"/>
      <c r="AG285" s="340"/>
      <c r="AH285" s="340"/>
      <c r="AI285" s="340"/>
      <c r="AJ285" s="340"/>
      <c r="AK285" s="340"/>
      <c r="AL285" s="340"/>
      <c r="AM285" s="340"/>
      <c r="AN285" s="340"/>
      <c r="AO285" s="340"/>
      <c r="AP285" s="340"/>
      <c r="AQ285" s="341"/>
      <c r="AR285" s="340"/>
      <c r="AS285" s="340"/>
      <c r="AT285" s="340"/>
      <c r="AU285" s="340"/>
      <c r="AV285" s="340"/>
      <c r="AW285" s="340"/>
      <c r="AX285" s="340"/>
      <c r="AY285" s="340"/>
      <c r="AZ285" s="340"/>
      <c r="BA285" s="340"/>
      <c r="BB285" s="340"/>
      <c r="BC285" s="340"/>
      <c r="BD285" s="341"/>
      <c r="BE285" s="340"/>
      <c r="BF285" s="340"/>
      <c r="BG285" s="340"/>
      <c r="BH285" s="340"/>
      <c r="BI285" s="340"/>
      <c r="BJ285" s="340"/>
      <c r="BK285" s="340"/>
      <c r="BL285" s="340"/>
      <c r="BM285" s="340"/>
      <c r="BN285" s="340"/>
      <c r="BO285" s="340"/>
      <c r="BP285" s="340"/>
      <c r="BQ285" s="341"/>
      <c r="BR285" s="340"/>
      <c r="BS285" s="340"/>
      <c r="BT285" s="340"/>
      <c r="BU285" s="340"/>
      <c r="BV285" s="340"/>
      <c r="BW285" s="340"/>
      <c r="BX285" s="340"/>
      <c r="BY285" s="340"/>
      <c r="BZ285" s="340"/>
      <c r="CA285" s="340"/>
    </row>
    <row r="286" spans="2:79">
      <c r="B286" s="343"/>
      <c r="C286" s="337"/>
      <c r="D286" s="338"/>
      <c r="E286" s="339"/>
      <c r="F286" s="340"/>
      <c r="G286" s="340"/>
      <c r="H286" s="340"/>
      <c r="I286" s="340"/>
      <c r="J286" s="340"/>
      <c r="K286" s="340"/>
      <c r="L286" s="340"/>
      <c r="M286" s="340"/>
      <c r="N286" s="340"/>
      <c r="O286" s="340"/>
      <c r="P286" s="340"/>
      <c r="Q286" s="341"/>
      <c r="R286" s="340"/>
      <c r="S286" s="340"/>
      <c r="T286" s="340"/>
      <c r="U286" s="340"/>
      <c r="V286" s="340"/>
      <c r="W286" s="340"/>
      <c r="X286" s="340"/>
      <c r="Y286" s="340"/>
      <c r="Z286" s="340"/>
      <c r="AA286" s="340"/>
      <c r="AB286" s="340"/>
      <c r="AC286" s="340"/>
      <c r="AD286" s="341"/>
      <c r="AE286" s="340"/>
      <c r="AF286" s="340"/>
      <c r="AG286" s="340"/>
      <c r="AH286" s="340"/>
      <c r="AI286" s="340"/>
      <c r="AJ286" s="340"/>
      <c r="AK286" s="340"/>
      <c r="AL286" s="340"/>
      <c r="AM286" s="340"/>
      <c r="AN286" s="340"/>
      <c r="AO286" s="340"/>
      <c r="AP286" s="340"/>
      <c r="AQ286" s="341"/>
      <c r="AR286" s="340"/>
      <c r="AS286" s="340"/>
      <c r="AT286" s="340"/>
      <c r="AU286" s="340"/>
      <c r="AV286" s="340"/>
      <c r="AW286" s="340"/>
      <c r="AX286" s="340"/>
      <c r="AY286" s="340"/>
      <c r="AZ286" s="340"/>
      <c r="BA286" s="340"/>
      <c r="BB286" s="340"/>
      <c r="BC286" s="340"/>
      <c r="BD286" s="341"/>
      <c r="BE286" s="340"/>
      <c r="BF286" s="340"/>
      <c r="BG286" s="340"/>
      <c r="BH286" s="340"/>
      <c r="BI286" s="340"/>
      <c r="BJ286" s="340"/>
      <c r="BK286" s="340"/>
      <c r="BL286" s="340"/>
      <c r="BM286" s="340"/>
      <c r="BN286" s="340"/>
      <c r="BO286" s="340"/>
      <c r="BP286" s="340"/>
      <c r="BQ286" s="341"/>
      <c r="BR286" s="340"/>
      <c r="BS286" s="340"/>
      <c r="BT286" s="340"/>
      <c r="BU286" s="340"/>
      <c r="BV286" s="340"/>
      <c r="BW286" s="340"/>
      <c r="BX286" s="340"/>
      <c r="BY286" s="340"/>
      <c r="BZ286" s="340"/>
      <c r="CA286" s="340"/>
    </row>
    <row r="287" spans="2:79">
      <c r="B287" s="343"/>
      <c r="C287" s="337"/>
      <c r="D287" s="338"/>
      <c r="E287" s="339"/>
      <c r="F287" s="340"/>
      <c r="G287" s="340"/>
      <c r="H287" s="340"/>
      <c r="I287" s="340"/>
      <c r="J287" s="340"/>
      <c r="K287" s="340"/>
      <c r="L287" s="340"/>
      <c r="M287" s="340"/>
      <c r="N287" s="340"/>
      <c r="O287" s="340"/>
      <c r="P287" s="340"/>
      <c r="Q287" s="341"/>
      <c r="R287" s="340"/>
      <c r="S287" s="340"/>
      <c r="T287" s="340"/>
      <c r="U287" s="340"/>
      <c r="V287" s="340"/>
      <c r="W287" s="340"/>
      <c r="X287" s="340"/>
      <c r="Y287" s="340"/>
      <c r="Z287" s="340"/>
      <c r="AA287" s="340"/>
      <c r="AB287" s="340"/>
      <c r="AC287" s="340"/>
      <c r="AD287" s="341"/>
      <c r="AE287" s="340"/>
      <c r="AF287" s="340"/>
      <c r="AG287" s="340"/>
      <c r="AH287" s="340"/>
      <c r="AI287" s="340"/>
      <c r="AJ287" s="340"/>
      <c r="AK287" s="340"/>
      <c r="AL287" s="340"/>
      <c r="AM287" s="340"/>
      <c r="AN287" s="340"/>
      <c r="AO287" s="340"/>
      <c r="AP287" s="340"/>
      <c r="AQ287" s="341"/>
      <c r="AR287" s="340"/>
      <c r="AS287" s="340"/>
      <c r="AT287" s="340"/>
      <c r="AU287" s="340"/>
      <c r="AV287" s="340"/>
      <c r="AW287" s="340"/>
      <c r="AX287" s="340"/>
      <c r="AY287" s="340"/>
      <c r="AZ287" s="340"/>
      <c r="BA287" s="340"/>
      <c r="BB287" s="340"/>
      <c r="BC287" s="340"/>
      <c r="BD287" s="341"/>
      <c r="BE287" s="340"/>
      <c r="BF287" s="340"/>
      <c r="BG287" s="340"/>
      <c r="BH287" s="340"/>
      <c r="BI287" s="340"/>
      <c r="BJ287" s="340"/>
      <c r="BK287" s="340"/>
      <c r="BL287" s="340"/>
      <c r="BM287" s="340"/>
      <c r="BN287" s="340"/>
      <c r="BO287" s="340"/>
      <c r="BP287" s="340"/>
      <c r="BQ287" s="341"/>
      <c r="BR287" s="340"/>
      <c r="BS287" s="340"/>
      <c r="BT287" s="340"/>
      <c r="BU287" s="340"/>
      <c r="BV287" s="340"/>
      <c r="BW287" s="340"/>
      <c r="BX287" s="340"/>
      <c r="BY287" s="340"/>
      <c r="BZ287" s="340"/>
      <c r="CA287" s="340"/>
    </row>
    <row r="288" spans="2:79">
      <c r="B288" s="343"/>
      <c r="C288" s="337"/>
      <c r="D288" s="338"/>
      <c r="E288" s="339"/>
      <c r="F288" s="340"/>
      <c r="G288" s="340"/>
      <c r="H288" s="340"/>
      <c r="I288" s="340"/>
      <c r="J288" s="340"/>
      <c r="K288" s="340"/>
      <c r="L288" s="340"/>
      <c r="M288" s="340"/>
      <c r="N288" s="340"/>
      <c r="O288" s="340"/>
      <c r="P288" s="340"/>
      <c r="Q288" s="341"/>
      <c r="R288" s="340"/>
      <c r="S288" s="340"/>
      <c r="T288" s="340"/>
      <c r="U288" s="340"/>
      <c r="V288" s="340"/>
      <c r="W288" s="340"/>
      <c r="X288" s="340"/>
      <c r="Y288" s="340"/>
      <c r="Z288" s="340"/>
      <c r="AA288" s="340"/>
      <c r="AB288" s="340"/>
      <c r="AC288" s="340"/>
      <c r="AD288" s="341"/>
      <c r="AE288" s="340"/>
      <c r="AF288" s="340"/>
      <c r="AG288" s="340"/>
      <c r="AH288" s="340"/>
      <c r="AI288" s="340"/>
      <c r="AJ288" s="340"/>
      <c r="AK288" s="340"/>
      <c r="AL288" s="340"/>
      <c r="AM288" s="340"/>
      <c r="AN288" s="340"/>
      <c r="AO288" s="340"/>
      <c r="AP288" s="340"/>
      <c r="AQ288" s="341"/>
      <c r="AR288" s="340"/>
      <c r="AS288" s="340"/>
      <c r="AT288" s="340"/>
      <c r="AU288" s="340"/>
      <c r="AV288" s="340"/>
      <c r="AW288" s="340"/>
      <c r="AX288" s="340"/>
      <c r="AY288" s="340"/>
      <c r="AZ288" s="340"/>
      <c r="BA288" s="340"/>
      <c r="BB288" s="340"/>
      <c r="BC288" s="340"/>
      <c r="BD288" s="341"/>
      <c r="BE288" s="340"/>
      <c r="BF288" s="340"/>
      <c r="BG288" s="340"/>
      <c r="BH288" s="340"/>
      <c r="BI288" s="340"/>
      <c r="BJ288" s="340"/>
      <c r="BK288" s="340"/>
      <c r="BL288" s="340"/>
      <c r="BM288" s="340"/>
      <c r="BN288" s="340"/>
      <c r="BO288" s="340"/>
      <c r="BP288" s="340"/>
      <c r="BQ288" s="341"/>
      <c r="BR288" s="340"/>
      <c r="BS288" s="340"/>
      <c r="BT288" s="340"/>
      <c r="BU288" s="340"/>
      <c r="BV288" s="340"/>
      <c r="BW288" s="340"/>
      <c r="BX288" s="340"/>
      <c r="BY288" s="340"/>
      <c r="BZ288" s="340"/>
      <c r="CA288" s="340"/>
    </row>
    <row r="289" spans="2:79">
      <c r="B289" s="343"/>
      <c r="C289" s="337"/>
      <c r="D289" s="338"/>
      <c r="E289" s="339"/>
      <c r="F289" s="340"/>
      <c r="G289" s="340"/>
      <c r="H289" s="340"/>
      <c r="I289" s="340"/>
      <c r="J289" s="340"/>
      <c r="K289" s="340"/>
      <c r="L289" s="340"/>
      <c r="M289" s="340"/>
      <c r="N289" s="340"/>
      <c r="O289" s="340"/>
      <c r="P289" s="340"/>
      <c r="Q289" s="341"/>
      <c r="R289" s="340"/>
      <c r="S289" s="340"/>
      <c r="T289" s="340"/>
      <c r="U289" s="340"/>
      <c r="V289" s="340"/>
      <c r="W289" s="340"/>
      <c r="X289" s="340"/>
      <c r="Y289" s="340"/>
      <c r="Z289" s="340"/>
      <c r="AA289" s="340"/>
      <c r="AB289" s="340"/>
      <c r="AC289" s="340"/>
      <c r="AD289" s="341"/>
      <c r="AE289" s="340"/>
      <c r="AF289" s="340"/>
      <c r="AG289" s="340"/>
      <c r="AH289" s="340"/>
      <c r="AI289" s="340"/>
      <c r="AJ289" s="340"/>
      <c r="AK289" s="340"/>
      <c r="AL289" s="340"/>
      <c r="AM289" s="340"/>
      <c r="AN289" s="340"/>
      <c r="AO289" s="340"/>
      <c r="AP289" s="340"/>
      <c r="AQ289" s="341"/>
      <c r="AR289" s="340"/>
      <c r="AS289" s="340"/>
      <c r="AT289" s="340"/>
      <c r="AU289" s="340"/>
      <c r="AV289" s="340"/>
      <c r="AW289" s="340"/>
      <c r="AX289" s="340"/>
      <c r="AY289" s="340"/>
      <c r="AZ289" s="340"/>
      <c r="BA289" s="340"/>
      <c r="BB289" s="340"/>
      <c r="BC289" s="340"/>
      <c r="BD289" s="341"/>
      <c r="BE289" s="340"/>
      <c r="BF289" s="340"/>
      <c r="BG289" s="340"/>
      <c r="BH289" s="340"/>
      <c r="BI289" s="340"/>
      <c r="BJ289" s="340"/>
      <c r="BK289" s="340"/>
      <c r="BL289" s="340"/>
      <c r="BM289" s="340"/>
      <c r="BN289" s="340"/>
      <c r="BO289" s="340"/>
      <c r="BP289" s="340"/>
      <c r="BQ289" s="341"/>
      <c r="BR289" s="340"/>
      <c r="BS289" s="340"/>
      <c r="BT289" s="340"/>
      <c r="BU289" s="340"/>
      <c r="BV289" s="340"/>
      <c r="BW289" s="340"/>
      <c r="BX289" s="340"/>
      <c r="BY289" s="340"/>
      <c r="BZ289" s="340"/>
      <c r="CA289" s="340"/>
    </row>
    <row r="290" spans="2:79">
      <c r="B290" s="343"/>
      <c r="C290" s="337"/>
      <c r="D290" s="338"/>
      <c r="E290" s="339"/>
      <c r="F290" s="340"/>
      <c r="G290" s="340"/>
      <c r="H290" s="340"/>
      <c r="I290" s="340"/>
      <c r="J290" s="340"/>
      <c r="K290" s="340"/>
      <c r="L290" s="340"/>
      <c r="M290" s="340"/>
      <c r="N290" s="340"/>
      <c r="O290" s="340"/>
      <c r="P290" s="340"/>
      <c r="Q290" s="341"/>
      <c r="R290" s="340"/>
      <c r="S290" s="340"/>
      <c r="T290" s="340"/>
      <c r="U290" s="340"/>
      <c r="V290" s="340"/>
      <c r="W290" s="340"/>
      <c r="X290" s="340"/>
      <c r="Y290" s="340"/>
      <c r="Z290" s="340"/>
      <c r="AA290" s="340"/>
      <c r="AB290" s="340"/>
      <c r="AC290" s="340"/>
      <c r="AD290" s="341"/>
      <c r="AE290" s="340"/>
      <c r="AF290" s="340"/>
      <c r="AG290" s="340"/>
      <c r="AH290" s="340"/>
      <c r="AI290" s="340"/>
      <c r="AJ290" s="340"/>
      <c r="AK290" s="340"/>
      <c r="AL290" s="340"/>
      <c r="AM290" s="340"/>
      <c r="AN290" s="340"/>
      <c r="AO290" s="340"/>
      <c r="AP290" s="340"/>
      <c r="AQ290" s="341"/>
      <c r="AR290" s="340"/>
      <c r="AS290" s="340"/>
      <c r="AT290" s="340"/>
      <c r="AU290" s="340"/>
      <c r="AV290" s="340"/>
      <c r="AW290" s="340"/>
      <c r="AX290" s="340"/>
      <c r="AY290" s="340"/>
      <c r="AZ290" s="340"/>
      <c r="BA290" s="340"/>
      <c r="BB290" s="340"/>
      <c r="BC290" s="340"/>
      <c r="BD290" s="341"/>
      <c r="BE290" s="340"/>
      <c r="BF290" s="340"/>
      <c r="BG290" s="340"/>
      <c r="BH290" s="340"/>
      <c r="BI290" s="340"/>
      <c r="BJ290" s="340"/>
      <c r="BK290" s="340"/>
      <c r="BL290" s="340"/>
      <c r="BM290" s="340"/>
      <c r="BN290" s="340"/>
      <c r="BO290" s="340"/>
      <c r="BP290" s="340"/>
      <c r="BQ290" s="341"/>
      <c r="BR290" s="340"/>
      <c r="BS290" s="340"/>
      <c r="BT290" s="340"/>
      <c r="BU290" s="340"/>
      <c r="BV290" s="340"/>
      <c r="BW290" s="340"/>
      <c r="BX290" s="340"/>
      <c r="BY290" s="340"/>
      <c r="BZ290" s="340"/>
      <c r="CA290" s="340"/>
    </row>
    <row r="291" spans="2:79">
      <c r="B291" s="343"/>
      <c r="C291" s="337"/>
      <c r="D291" s="338"/>
      <c r="E291" s="339"/>
      <c r="F291" s="340"/>
      <c r="G291" s="340"/>
      <c r="H291" s="340"/>
      <c r="I291" s="340"/>
      <c r="J291" s="340"/>
      <c r="K291" s="340"/>
      <c r="L291" s="340"/>
      <c r="M291" s="340"/>
      <c r="N291" s="340"/>
      <c r="O291" s="340"/>
      <c r="P291" s="340"/>
      <c r="Q291" s="341"/>
      <c r="R291" s="340"/>
      <c r="S291" s="340"/>
      <c r="T291" s="340"/>
      <c r="U291" s="340"/>
      <c r="V291" s="340"/>
      <c r="W291" s="340"/>
      <c r="X291" s="340"/>
      <c r="Y291" s="340"/>
      <c r="Z291" s="340"/>
      <c r="AA291" s="340"/>
      <c r="AB291" s="340"/>
      <c r="AC291" s="340"/>
      <c r="AD291" s="341"/>
      <c r="AE291" s="340"/>
      <c r="AF291" s="340"/>
      <c r="AG291" s="340"/>
      <c r="AH291" s="340"/>
      <c r="AI291" s="340"/>
      <c r="AJ291" s="340"/>
      <c r="AK291" s="340"/>
      <c r="AL291" s="340"/>
      <c r="AM291" s="340"/>
      <c r="AN291" s="340"/>
      <c r="AO291" s="340"/>
      <c r="AP291" s="340"/>
      <c r="AQ291" s="341"/>
      <c r="AR291" s="340"/>
      <c r="AS291" s="340"/>
      <c r="AT291" s="340"/>
      <c r="AU291" s="340"/>
      <c r="AV291" s="340"/>
      <c r="AW291" s="340"/>
      <c r="AX291" s="340"/>
      <c r="AY291" s="340"/>
      <c r="AZ291" s="340"/>
      <c r="BA291" s="340"/>
      <c r="BB291" s="340"/>
      <c r="BC291" s="340"/>
      <c r="BD291" s="341"/>
      <c r="BE291" s="340"/>
      <c r="BF291" s="340"/>
      <c r="BG291" s="340"/>
      <c r="BH291" s="340"/>
      <c r="BI291" s="340"/>
      <c r="BJ291" s="340"/>
      <c r="BK291" s="340"/>
      <c r="BL291" s="340"/>
      <c r="BM291" s="340"/>
      <c r="BN291" s="340"/>
      <c r="BO291" s="340"/>
      <c r="BP291" s="340"/>
      <c r="BQ291" s="341"/>
      <c r="BR291" s="340"/>
      <c r="BS291" s="340"/>
      <c r="BT291" s="340"/>
      <c r="BU291" s="340"/>
      <c r="BV291" s="340"/>
      <c r="BW291" s="340"/>
      <c r="BX291" s="340"/>
      <c r="BY291" s="340"/>
      <c r="BZ291" s="340"/>
      <c r="CA291" s="340"/>
    </row>
    <row r="292" spans="2:79">
      <c r="B292" s="343"/>
      <c r="C292" s="337"/>
      <c r="D292" s="338"/>
      <c r="E292" s="339"/>
      <c r="F292" s="340"/>
      <c r="G292" s="340"/>
      <c r="H292" s="340"/>
      <c r="I292" s="340"/>
      <c r="J292" s="340"/>
      <c r="K292" s="340"/>
      <c r="L292" s="340"/>
      <c r="M292" s="340"/>
      <c r="N292" s="340"/>
      <c r="O292" s="340"/>
      <c r="P292" s="340"/>
      <c r="Q292" s="341"/>
      <c r="R292" s="340"/>
      <c r="S292" s="340"/>
      <c r="T292" s="340"/>
      <c r="U292" s="340"/>
      <c r="V292" s="340"/>
      <c r="W292" s="340"/>
      <c r="X292" s="340"/>
      <c r="Y292" s="340"/>
      <c r="Z292" s="340"/>
      <c r="AA292" s="340"/>
      <c r="AB292" s="340"/>
      <c r="AC292" s="340"/>
      <c r="AD292" s="341"/>
      <c r="AE292" s="340"/>
      <c r="AF292" s="340"/>
      <c r="AG292" s="340"/>
      <c r="AH292" s="340"/>
      <c r="AI292" s="340"/>
      <c r="AJ292" s="340"/>
      <c r="AK292" s="340"/>
      <c r="AL292" s="340"/>
      <c r="AM292" s="340"/>
      <c r="AN292" s="340"/>
      <c r="AO292" s="340"/>
      <c r="AP292" s="340"/>
      <c r="AQ292" s="341"/>
      <c r="AR292" s="340"/>
      <c r="AS292" s="340"/>
      <c r="AT292" s="340"/>
      <c r="AU292" s="340"/>
      <c r="AV292" s="340"/>
      <c r="AW292" s="340"/>
      <c r="AX292" s="340"/>
      <c r="AY292" s="340"/>
      <c r="AZ292" s="340"/>
      <c r="BA292" s="340"/>
      <c r="BB292" s="340"/>
      <c r="BC292" s="340"/>
      <c r="BD292" s="341"/>
      <c r="BE292" s="340"/>
      <c r="BF292" s="340"/>
      <c r="BG292" s="340"/>
      <c r="BH292" s="340"/>
      <c r="BI292" s="340"/>
      <c r="BJ292" s="340"/>
      <c r="BK292" s="340"/>
      <c r="BL292" s="340"/>
      <c r="BM292" s="340"/>
      <c r="BN292" s="340"/>
      <c r="BO292" s="340"/>
      <c r="BP292" s="340"/>
      <c r="BQ292" s="341"/>
      <c r="BR292" s="340"/>
      <c r="BS292" s="340"/>
      <c r="BT292" s="340"/>
      <c r="BU292" s="340"/>
      <c r="BV292" s="340"/>
      <c r="BW292" s="340"/>
      <c r="BX292" s="340"/>
      <c r="BY292" s="340"/>
      <c r="BZ292" s="340"/>
      <c r="CA292" s="340"/>
    </row>
    <row r="293" spans="2:79">
      <c r="B293" s="343"/>
      <c r="C293" s="337"/>
      <c r="D293" s="338"/>
      <c r="E293" s="339"/>
      <c r="F293" s="340"/>
      <c r="G293" s="340"/>
      <c r="H293" s="340"/>
      <c r="I293" s="340"/>
      <c r="J293" s="340"/>
      <c r="K293" s="340"/>
      <c r="L293" s="340"/>
      <c r="M293" s="340"/>
      <c r="N293" s="340"/>
      <c r="O293" s="340"/>
      <c r="P293" s="340"/>
      <c r="Q293" s="341"/>
      <c r="R293" s="340"/>
      <c r="S293" s="340"/>
      <c r="T293" s="340"/>
      <c r="U293" s="340"/>
      <c r="V293" s="340"/>
      <c r="W293" s="340"/>
      <c r="X293" s="340"/>
      <c r="Y293" s="340"/>
      <c r="Z293" s="340"/>
      <c r="AA293" s="340"/>
      <c r="AB293" s="340"/>
      <c r="AC293" s="340"/>
      <c r="AD293" s="341"/>
      <c r="AE293" s="340"/>
      <c r="AF293" s="340"/>
      <c r="AG293" s="340"/>
      <c r="AH293" s="340"/>
      <c r="AI293" s="340"/>
      <c r="AJ293" s="340"/>
      <c r="AK293" s="340"/>
      <c r="AL293" s="340"/>
      <c r="AM293" s="340"/>
      <c r="AN293" s="340"/>
      <c r="AO293" s="340"/>
      <c r="AP293" s="340"/>
      <c r="AQ293" s="341"/>
      <c r="AR293" s="340"/>
      <c r="AS293" s="340"/>
      <c r="AT293" s="340"/>
      <c r="AU293" s="340"/>
      <c r="AV293" s="340"/>
      <c r="AW293" s="340"/>
      <c r="AX293" s="340"/>
      <c r="AY293" s="340"/>
      <c r="AZ293" s="340"/>
      <c r="BA293" s="340"/>
      <c r="BB293" s="340"/>
      <c r="BC293" s="340"/>
      <c r="BD293" s="341"/>
      <c r="BE293" s="340"/>
      <c r="BF293" s="340"/>
      <c r="BG293" s="340"/>
      <c r="BH293" s="340"/>
      <c r="BI293" s="340"/>
      <c r="BJ293" s="340"/>
      <c r="BK293" s="340"/>
      <c r="BL293" s="340"/>
      <c r="BM293" s="340"/>
      <c r="BN293" s="340"/>
      <c r="BO293" s="340"/>
      <c r="BP293" s="340"/>
      <c r="BQ293" s="341"/>
      <c r="BR293" s="340"/>
      <c r="BS293" s="340"/>
      <c r="BT293" s="340"/>
      <c r="BU293" s="340"/>
      <c r="BV293" s="340"/>
      <c r="BW293" s="340"/>
      <c r="BX293" s="340"/>
      <c r="BY293" s="340"/>
      <c r="BZ293" s="340"/>
      <c r="CA293" s="340"/>
    </row>
    <row r="294" spans="2:79">
      <c r="B294" s="343"/>
      <c r="C294" s="337"/>
      <c r="D294" s="338"/>
      <c r="E294" s="339"/>
      <c r="F294" s="340"/>
      <c r="G294" s="340"/>
      <c r="H294" s="340"/>
      <c r="I294" s="340"/>
      <c r="J294" s="340"/>
      <c r="K294" s="340"/>
      <c r="L294" s="340"/>
      <c r="M294" s="340"/>
      <c r="N294" s="340"/>
      <c r="O294" s="340"/>
      <c r="P294" s="340"/>
      <c r="Q294" s="341"/>
      <c r="R294" s="340"/>
      <c r="S294" s="340"/>
      <c r="T294" s="340"/>
      <c r="U294" s="340"/>
      <c r="V294" s="340"/>
      <c r="W294" s="340"/>
      <c r="X294" s="340"/>
      <c r="Y294" s="340"/>
      <c r="Z294" s="340"/>
      <c r="AA294" s="340"/>
      <c r="AB294" s="340"/>
      <c r="AC294" s="340"/>
      <c r="AD294" s="341"/>
      <c r="AE294" s="340"/>
      <c r="AF294" s="340"/>
      <c r="AG294" s="340"/>
      <c r="AH294" s="340"/>
      <c r="AI294" s="340"/>
      <c r="AJ294" s="340"/>
      <c r="AK294" s="340"/>
      <c r="AL294" s="340"/>
      <c r="AM294" s="340"/>
      <c r="AN294" s="340"/>
      <c r="AO294" s="340"/>
      <c r="AP294" s="340"/>
      <c r="AQ294" s="341"/>
      <c r="AR294" s="340"/>
      <c r="AS294" s="340"/>
      <c r="AT294" s="340"/>
      <c r="AU294" s="340"/>
      <c r="AV294" s="340"/>
      <c r="AW294" s="340"/>
      <c r="AX294" s="340"/>
      <c r="AY294" s="340"/>
      <c r="AZ294" s="340"/>
      <c r="BA294" s="340"/>
      <c r="BB294" s="340"/>
      <c r="BC294" s="340"/>
      <c r="BD294" s="341"/>
      <c r="BE294" s="340"/>
      <c r="BF294" s="340"/>
      <c r="BG294" s="340"/>
      <c r="BH294" s="340"/>
      <c r="BI294" s="340"/>
      <c r="BJ294" s="340"/>
      <c r="BK294" s="340"/>
      <c r="BL294" s="340"/>
      <c r="BM294" s="340"/>
      <c r="BN294" s="340"/>
      <c r="BO294" s="340"/>
      <c r="BP294" s="340"/>
      <c r="BQ294" s="341"/>
      <c r="BR294" s="340"/>
      <c r="BS294" s="340"/>
      <c r="BT294" s="340"/>
      <c r="BU294" s="340"/>
      <c r="BV294" s="340"/>
      <c r="BW294" s="340"/>
      <c r="BX294" s="340"/>
      <c r="BY294" s="340"/>
      <c r="BZ294" s="340"/>
      <c r="CA294" s="340"/>
    </row>
    <row r="295" spans="2:79">
      <c r="B295" s="343"/>
      <c r="C295" s="337"/>
      <c r="D295" s="338"/>
      <c r="E295" s="339"/>
      <c r="F295" s="340"/>
      <c r="G295" s="340"/>
      <c r="H295" s="340"/>
      <c r="I295" s="340"/>
      <c r="J295" s="340"/>
      <c r="K295" s="340"/>
      <c r="L295" s="340"/>
      <c r="M295" s="340"/>
      <c r="N295" s="340"/>
      <c r="O295" s="340"/>
      <c r="P295" s="340"/>
      <c r="Q295" s="341"/>
      <c r="R295" s="340"/>
      <c r="S295" s="340"/>
      <c r="T295" s="340"/>
      <c r="U295" s="340"/>
      <c r="V295" s="340"/>
      <c r="W295" s="340"/>
      <c r="X295" s="340"/>
      <c r="Y295" s="340"/>
      <c r="Z295" s="340"/>
      <c r="AA295" s="340"/>
      <c r="AB295" s="340"/>
      <c r="AC295" s="340"/>
      <c r="AD295" s="341"/>
      <c r="AE295" s="340"/>
      <c r="AF295" s="340"/>
      <c r="AG295" s="340"/>
      <c r="AH295" s="340"/>
      <c r="AI295" s="340"/>
      <c r="AJ295" s="340"/>
      <c r="AK295" s="340"/>
      <c r="AL295" s="340"/>
      <c r="AM295" s="340"/>
      <c r="AN295" s="340"/>
      <c r="AO295" s="340"/>
      <c r="AP295" s="340"/>
      <c r="AQ295" s="341"/>
      <c r="AR295" s="340"/>
      <c r="AS295" s="340"/>
      <c r="AT295" s="340"/>
      <c r="AU295" s="340"/>
      <c r="AV295" s="340"/>
      <c r="AW295" s="340"/>
      <c r="AX295" s="340"/>
      <c r="AY295" s="340"/>
      <c r="AZ295" s="340"/>
      <c r="BA295" s="340"/>
      <c r="BB295" s="340"/>
      <c r="BC295" s="340"/>
      <c r="BD295" s="341"/>
      <c r="BE295" s="340"/>
      <c r="BF295" s="340"/>
      <c r="BG295" s="340"/>
      <c r="BH295" s="340"/>
      <c r="BI295" s="340"/>
      <c r="BJ295" s="340"/>
      <c r="BK295" s="340"/>
      <c r="BL295" s="340"/>
      <c r="BM295" s="340"/>
      <c r="BN295" s="340"/>
      <c r="BO295" s="340"/>
      <c r="BP295" s="340"/>
      <c r="BQ295" s="341"/>
      <c r="BR295" s="340"/>
      <c r="BS295" s="340"/>
      <c r="BT295" s="340"/>
      <c r="BU295" s="340"/>
      <c r="BV295" s="340"/>
      <c r="BW295" s="340"/>
      <c r="BX295" s="340"/>
      <c r="BY295" s="340"/>
      <c r="BZ295" s="340"/>
      <c r="CA295" s="340"/>
    </row>
    <row r="296" spans="2:79">
      <c r="B296" s="343"/>
      <c r="C296" s="337"/>
      <c r="D296" s="338"/>
      <c r="E296" s="339"/>
      <c r="F296" s="340"/>
      <c r="G296" s="340"/>
      <c r="H296" s="340"/>
      <c r="I296" s="340"/>
      <c r="J296" s="340"/>
      <c r="K296" s="340"/>
      <c r="L296" s="340"/>
      <c r="M296" s="340"/>
      <c r="N296" s="340"/>
      <c r="O296" s="340"/>
      <c r="P296" s="340"/>
      <c r="Q296" s="341"/>
      <c r="R296" s="340"/>
      <c r="S296" s="340"/>
      <c r="T296" s="340"/>
      <c r="U296" s="340"/>
      <c r="V296" s="340"/>
      <c r="W296" s="340"/>
      <c r="X296" s="340"/>
      <c r="Y296" s="340"/>
      <c r="Z296" s="340"/>
      <c r="AA296" s="340"/>
      <c r="AB296" s="340"/>
      <c r="AC296" s="340"/>
      <c r="AD296" s="341"/>
      <c r="AE296" s="340"/>
      <c r="AF296" s="340"/>
      <c r="AG296" s="340"/>
      <c r="AH296" s="340"/>
      <c r="AI296" s="340"/>
      <c r="AJ296" s="340"/>
      <c r="AK296" s="340"/>
      <c r="AL296" s="340"/>
      <c r="AM296" s="340"/>
      <c r="AN296" s="340"/>
      <c r="AO296" s="340"/>
      <c r="AP296" s="340"/>
      <c r="AQ296" s="341"/>
      <c r="AR296" s="340"/>
      <c r="AS296" s="340"/>
      <c r="AT296" s="340"/>
      <c r="AU296" s="340"/>
      <c r="AV296" s="340"/>
      <c r="AW296" s="340"/>
      <c r="AX296" s="340"/>
      <c r="AY296" s="340"/>
      <c r="AZ296" s="340"/>
      <c r="BA296" s="340"/>
      <c r="BB296" s="340"/>
      <c r="BC296" s="340"/>
      <c r="BD296" s="341"/>
      <c r="BE296" s="340"/>
      <c r="BF296" s="340"/>
      <c r="BG296" s="340"/>
      <c r="BH296" s="340"/>
      <c r="BI296" s="340"/>
      <c r="BJ296" s="340"/>
      <c r="BK296" s="340"/>
      <c r="BL296" s="340"/>
      <c r="BM296" s="340"/>
      <c r="BN296" s="340"/>
      <c r="BO296" s="340"/>
      <c r="BP296" s="340"/>
      <c r="BQ296" s="341"/>
      <c r="BR296" s="340"/>
      <c r="BS296" s="340"/>
      <c r="BT296" s="340"/>
      <c r="BU296" s="340"/>
      <c r="BV296" s="340"/>
      <c r="BW296" s="340"/>
      <c r="BX296" s="340"/>
      <c r="BY296" s="340"/>
      <c r="BZ296" s="340"/>
      <c r="CA296" s="340"/>
    </row>
    <row r="297" spans="2:79">
      <c r="B297" s="343"/>
      <c r="C297" s="337"/>
      <c r="D297" s="338"/>
      <c r="E297" s="339"/>
      <c r="F297" s="340"/>
      <c r="G297" s="340"/>
      <c r="H297" s="340"/>
      <c r="I297" s="340"/>
      <c r="J297" s="340"/>
      <c r="K297" s="340"/>
      <c r="L297" s="340"/>
      <c r="M297" s="340"/>
      <c r="N297" s="340"/>
      <c r="O297" s="340"/>
      <c r="P297" s="340"/>
      <c r="Q297" s="341"/>
      <c r="R297" s="340"/>
      <c r="S297" s="340"/>
      <c r="T297" s="340"/>
      <c r="U297" s="340"/>
      <c r="V297" s="340"/>
      <c r="W297" s="340"/>
      <c r="X297" s="340"/>
      <c r="Y297" s="340"/>
      <c r="Z297" s="340"/>
      <c r="AA297" s="340"/>
      <c r="AB297" s="340"/>
      <c r="AC297" s="340"/>
      <c r="AD297" s="341"/>
      <c r="AE297" s="340"/>
      <c r="AF297" s="340"/>
      <c r="AG297" s="340"/>
      <c r="AH297" s="340"/>
      <c r="AI297" s="340"/>
      <c r="AJ297" s="340"/>
      <c r="AK297" s="340"/>
      <c r="AL297" s="340"/>
      <c r="AM297" s="340"/>
      <c r="AN297" s="340"/>
      <c r="AO297" s="340"/>
      <c r="AP297" s="340"/>
      <c r="AQ297" s="341"/>
      <c r="AR297" s="340"/>
      <c r="AS297" s="340"/>
      <c r="AT297" s="340"/>
      <c r="AU297" s="340"/>
      <c r="AV297" s="340"/>
      <c r="AW297" s="340"/>
      <c r="AX297" s="340"/>
      <c r="AY297" s="340"/>
      <c r="AZ297" s="340"/>
      <c r="BA297" s="340"/>
      <c r="BB297" s="340"/>
      <c r="BC297" s="340"/>
      <c r="BD297" s="341"/>
      <c r="BE297" s="340"/>
      <c r="BF297" s="340"/>
      <c r="BG297" s="340"/>
      <c r="BH297" s="340"/>
      <c r="BI297" s="340"/>
      <c r="BJ297" s="340"/>
      <c r="BK297" s="340"/>
      <c r="BL297" s="340"/>
      <c r="BM297" s="340"/>
      <c r="BN297" s="340"/>
      <c r="BO297" s="340"/>
      <c r="BP297" s="340"/>
      <c r="BQ297" s="341"/>
      <c r="BR297" s="340"/>
      <c r="BS297" s="340"/>
      <c r="BT297" s="340"/>
      <c r="BU297" s="340"/>
      <c r="BV297" s="340"/>
      <c r="BW297" s="340"/>
      <c r="BX297" s="340"/>
      <c r="BY297" s="340"/>
      <c r="BZ297" s="340"/>
      <c r="CA297" s="340"/>
    </row>
    <row r="298" spans="2:79">
      <c r="B298" s="343"/>
      <c r="C298" s="337"/>
      <c r="D298" s="338"/>
      <c r="E298" s="339"/>
      <c r="F298" s="340"/>
      <c r="G298" s="340"/>
      <c r="H298" s="340"/>
      <c r="I298" s="340"/>
      <c r="J298" s="340"/>
      <c r="K298" s="340"/>
      <c r="L298" s="340"/>
      <c r="M298" s="340"/>
      <c r="N298" s="340"/>
      <c r="O298" s="340"/>
      <c r="P298" s="340"/>
      <c r="Q298" s="341"/>
      <c r="R298" s="340"/>
      <c r="S298" s="340"/>
      <c r="T298" s="340"/>
      <c r="U298" s="340"/>
      <c r="V298" s="340"/>
      <c r="W298" s="340"/>
      <c r="X298" s="340"/>
      <c r="Y298" s="340"/>
      <c r="Z298" s="340"/>
      <c r="AA298" s="340"/>
      <c r="AB298" s="340"/>
      <c r="AC298" s="340"/>
      <c r="AD298" s="341"/>
      <c r="AE298" s="340"/>
      <c r="AF298" s="340"/>
      <c r="AG298" s="340"/>
      <c r="AH298" s="340"/>
      <c r="AI298" s="340"/>
      <c r="AJ298" s="340"/>
      <c r="AK298" s="340"/>
      <c r="AL298" s="340"/>
      <c r="AM298" s="340"/>
      <c r="AN298" s="340"/>
      <c r="AO298" s="340"/>
      <c r="AP298" s="340"/>
      <c r="AQ298" s="341"/>
      <c r="AR298" s="340"/>
      <c r="AS298" s="340"/>
      <c r="AT298" s="340"/>
      <c r="AU298" s="340"/>
      <c r="AV298" s="340"/>
      <c r="AW298" s="340"/>
      <c r="AX298" s="340"/>
      <c r="AY298" s="340"/>
      <c r="AZ298" s="340"/>
      <c r="BA298" s="340"/>
      <c r="BB298" s="340"/>
      <c r="BC298" s="340"/>
      <c r="BD298" s="341"/>
      <c r="BE298" s="340"/>
      <c r="BF298" s="340"/>
      <c r="BG298" s="340"/>
      <c r="BH298" s="340"/>
      <c r="BI298" s="340"/>
      <c r="BJ298" s="340"/>
      <c r="BK298" s="340"/>
      <c r="BL298" s="340"/>
      <c r="BM298" s="340"/>
      <c r="BN298" s="340"/>
      <c r="BO298" s="340"/>
      <c r="BP298" s="340"/>
      <c r="BQ298" s="341"/>
      <c r="BR298" s="340"/>
      <c r="BS298" s="340"/>
      <c r="BT298" s="340"/>
      <c r="BU298" s="340"/>
      <c r="BV298" s="340"/>
      <c r="BW298" s="340"/>
      <c r="BX298" s="340"/>
      <c r="BY298" s="340"/>
      <c r="BZ298" s="340"/>
      <c r="CA298" s="340"/>
    </row>
    <row r="299" spans="2:79">
      <c r="B299" s="343"/>
      <c r="C299" s="337"/>
      <c r="D299" s="338"/>
      <c r="E299" s="339"/>
      <c r="F299" s="340"/>
      <c r="G299" s="340"/>
      <c r="H299" s="340"/>
      <c r="I299" s="340"/>
      <c r="J299" s="340"/>
      <c r="K299" s="340"/>
      <c r="L299" s="340"/>
      <c r="M299" s="340"/>
      <c r="N299" s="340"/>
      <c r="O299" s="340"/>
      <c r="P299" s="340"/>
      <c r="Q299" s="341"/>
      <c r="R299" s="340"/>
      <c r="S299" s="340"/>
      <c r="T299" s="340"/>
      <c r="U299" s="340"/>
      <c r="V299" s="340"/>
      <c r="W299" s="340"/>
      <c r="X299" s="340"/>
      <c r="Y299" s="340"/>
      <c r="Z299" s="340"/>
      <c r="AA299" s="340"/>
      <c r="AB299" s="340"/>
      <c r="AC299" s="340"/>
      <c r="AD299" s="341"/>
      <c r="AE299" s="340"/>
      <c r="AF299" s="340"/>
      <c r="AG299" s="340"/>
      <c r="AH299" s="340"/>
      <c r="AI299" s="340"/>
      <c r="AJ299" s="340"/>
      <c r="AK299" s="340"/>
      <c r="AL299" s="340"/>
      <c r="AM299" s="340"/>
      <c r="AN299" s="340"/>
      <c r="AO299" s="340"/>
      <c r="AP299" s="340"/>
      <c r="AQ299" s="341"/>
      <c r="AR299" s="340"/>
      <c r="AS299" s="340"/>
      <c r="AT299" s="340"/>
      <c r="AU299" s="340"/>
      <c r="AV299" s="340"/>
      <c r="AW299" s="340"/>
      <c r="AX299" s="340"/>
      <c r="AY299" s="340"/>
      <c r="AZ299" s="340"/>
      <c r="BA299" s="340"/>
      <c r="BB299" s="340"/>
      <c r="BC299" s="340"/>
      <c r="BD299" s="341"/>
      <c r="BE299" s="340"/>
      <c r="BF299" s="340"/>
      <c r="BG299" s="340"/>
      <c r="BH299" s="340"/>
      <c r="BI299" s="340"/>
      <c r="BJ299" s="340"/>
      <c r="BK299" s="340"/>
      <c r="BL299" s="340"/>
      <c r="BM299" s="340"/>
      <c r="BN299" s="340"/>
      <c r="BO299" s="340"/>
      <c r="BP299" s="340"/>
      <c r="BQ299" s="341"/>
      <c r="BR299" s="340"/>
      <c r="BS299" s="340"/>
      <c r="BT299" s="340"/>
      <c r="BU299" s="340"/>
      <c r="BV299" s="340"/>
      <c r="BW299" s="340"/>
      <c r="BX299" s="340"/>
      <c r="BY299" s="340"/>
      <c r="BZ299" s="340"/>
      <c r="CA299" s="340"/>
    </row>
    <row r="300" spans="2:79">
      <c r="B300" s="343"/>
      <c r="C300" s="337"/>
      <c r="D300" s="338"/>
      <c r="E300" s="339"/>
      <c r="F300" s="340"/>
      <c r="G300" s="340"/>
      <c r="H300" s="340"/>
      <c r="I300" s="340"/>
      <c r="J300" s="340"/>
      <c r="K300" s="340"/>
      <c r="L300" s="340"/>
      <c r="M300" s="340"/>
      <c r="N300" s="340"/>
      <c r="O300" s="340"/>
      <c r="P300" s="340"/>
      <c r="Q300" s="341"/>
      <c r="R300" s="340"/>
      <c r="S300" s="340"/>
      <c r="T300" s="340"/>
      <c r="U300" s="340"/>
      <c r="V300" s="340"/>
      <c r="W300" s="340"/>
      <c r="X300" s="340"/>
      <c r="Y300" s="340"/>
      <c r="Z300" s="340"/>
      <c r="AA300" s="340"/>
      <c r="AB300" s="340"/>
      <c r="AC300" s="340"/>
      <c r="AD300" s="341"/>
      <c r="AE300" s="340"/>
      <c r="AF300" s="340"/>
      <c r="AG300" s="340"/>
      <c r="AH300" s="340"/>
      <c r="AI300" s="340"/>
      <c r="AJ300" s="340"/>
      <c r="AK300" s="340"/>
      <c r="AL300" s="340"/>
      <c r="AM300" s="340"/>
      <c r="AN300" s="340"/>
      <c r="AO300" s="340"/>
      <c r="AP300" s="340"/>
      <c r="AQ300" s="341"/>
      <c r="AR300" s="340"/>
      <c r="AS300" s="340"/>
      <c r="AT300" s="340"/>
      <c r="AU300" s="340"/>
      <c r="AV300" s="340"/>
      <c r="AW300" s="340"/>
      <c r="AX300" s="340"/>
      <c r="AY300" s="340"/>
      <c r="AZ300" s="340"/>
      <c r="BA300" s="340"/>
      <c r="BB300" s="340"/>
      <c r="BC300" s="340"/>
      <c r="BD300" s="341"/>
      <c r="BE300" s="340"/>
      <c r="BF300" s="340"/>
      <c r="BG300" s="340"/>
      <c r="BH300" s="340"/>
      <c r="BI300" s="340"/>
      <c r="BJ300" s="340"/>
      <c r="BK300" s="340"/>
      <c r="BL300" s="340"/>
      <c r="BM300" s="340"/>
      <c r="BN300" s="340"/>
      <c r="BO300" s="340"/>
      <c r="BP300" s="340"/>
      <c r="BQ300" s="341"/>
      <c r="BR300" s="340"/>
      <c r="BS300" s="340"/>
      <c r="BT300" s="340"/>
      <c r="BU300" s="340"/>
      <c r="BV300" s="340"/>
      <c r="BW300" s="340"/>
      <c r="BX300" s="340"/>
      <c r="BY300" s="340"/>
      <c r="BZ300" s="340"/>
      <c r="CA300" s="340"/>
    </row>
    <row r="301" spans="2:79">
      <c r="B301" s="343"/>
      <c r="C301" s="337"/>
      <c r="D301" s="338"/>
      <c r="E301" s="339"/>
      <c r="F301" s="340"/>
      <c r="G301" s="340"/>
      <c r="H301" s="340"/>
      <c r="I301" s="340"/>
      <c r="J301" s="340"/>
      <c r="K301" s="340"/>
      <c r="L301" s="340"/>
      <c r="M301" s="340"/>
      <c r="N301" s="340"/>
      <c r="O301" s="340"/>
      <c r="P301" s="340"/>
      <c r="Q301" s="341"/>
      <c r="R301" s="340"/>
      <c r="S301" s="340"/>
      <c r="T301" s="340"/>
      <c r="U301" s="340"/>
      <c r="V301" s="340"/>
      <c r="W301" s="340"/>
      <c r="X301" s="340"/>
      <c r="Y301" s="340"/>
      <c r="Z301" s="340"/>
      <c r="AA301" s="340"/>
      <c r="AB301" s="340"/>
      <c r="AC301" s="340"/>
      <c r="AD301" s="341"/>
      <c r="AE301" s="340"/>
      <c r="AF301" s="340"/>
      <c r="AG301" s="340"/>
      <c r="AH301" s="340"/>
      <c r="AI301" s="340"/>
      <c r="AJ301" s="340"/>
      <c r="AK301" s="340"/>
      <c r="AL301" s="340"/>
      <c r="AM301" s="340"/>
      <c r="AN301" s="340"/>
      <c r="AO301" s="340"/>
      <c r="AP301" s="340"/>
      <c r="AQ301" s="341"/>
      <c r="AR301" s="340"/>
      <c r="AS301" s="340"/>
      <c r="AT301" s="340"/>
      <c r="AU301" s="340"/>
      <c r="AV301" s="340"/>
      <c r="AW301" s="340"/>
      <c r="AX301" s="340"/>
      <c r="AY301" s="340"/>
      <c r="AZ301" s="340"/>
      <c r="BA301" s="340"/>
      <c r="BB301" s="340"/>
      <c r="BC301" s="340"/>
      <c r="BD301" s="341"/>
      <c r="BE301" s="340"/>
      <c r="BF301" s="340"/>
      <c r="BG301" s="340"/>
      <c r="BH301" s="340"/>
      <c r="BI301" s="340"/>
      <c r="BJ301" s="340"/>
      <c r="BK301" s="340"/>
      <c r="BL301" s="340"/>
      <c r="BM301" s="340"/>
      <c r="BN301" s="340"/>
      <c r="BO301" s="340"/>
      <c r="BP301" s="340"/>
      <c r="BQ301" s="341"/>
      <c r="BR301" s="340"/>
      <c r="BS301" s="340"/>
      <c r="BT301" s="340"/>
      <c r="BU301" s="340"/>
      <c r="BV301" s="340"/>
      <c r="BW301" s="340"/>
      <c r="BX301" s="340"/>
      <c r="BY301" s="340"/>
      <c r="BZ301" s="340"/>
      <c r="CA301" s="340"/>
    </row>
    <row r="302" spans="2:79">
      <c r="B302" s="343"/>
      <c r="C302" s="337"/>
      <c r="D302" s="338"/>
      <c r="E302" s="339"/>
      <c r="F302" s="340"/>
      <c r="G302" s="340"/>
      <c r="H302" s="340"/>
      <c r="I302" s="340"/>
      <c r="J302" s="340"/>
      <c r="K302" s="340"/>
      <c r="L302" s="340"/>
      <c r="M302" s="340"/>
      <c r="N302" s="340"/>
      <c r="O302" s="340"/>
      <c r="P302" s="340"/>
      <c r="Q302" s="341"/>
      <c r="R302" s="340"/>
      <c r="S302" s="340"/>
      <c r="T302" s="340"/>
      <c r="U302" s="340"/>
      <c r="V302" s="340"/>
      <c r="W302" s="340"/>
      <c r="X302" s="340"/>
      <c r="Y302" s="340"/>
      <c r="Z302" s="340"/>
      <c r="AA302" s="340"/>
      <c r="AB302" s="340"/>
      <c r="AC302" s="340"/>
      <c r="AD302" s="341"/>
      <c r="AE302" s="340"/>
      <c r="AF302" s="340"/>
      <c r="AG302" s="340"/>
      <c r="AH302" s="340"/>
      <c r="AI302" s="340"/>
      <c r="AJ302" s="340"/>
      <c r="AK302" s="340"/>
      <c r="AL302" s="340"/>
      <c r="AM302" s="340"/>
      <c r="AN302" s="340"/>
      <c r="AO302" s="340"/>
      <c r="AP302" s="340"/>
      <c r="AQ302" s="341"/>
      <c r="AR302" s="340"/>
      <c r="AS302" s="340"/>
      <c r="AT302" s="340"/>
      <c r="AU302" s="340"/>
      <c r="AV302" s="340"/>
      <c r="AW302" s="340"/>
      <c r="AX302" s="340"/>
      <c r="AY302" s="340"/>
      <c r="AZ302" s="340"/>
      <c r="BA302" s="340"/>
      <c r="BB302" s="340"/>
      <c r="BC302" s="340"/>
      <c r="BD302" s="341"/>
      <c r="BE302" s="340"/>
      <c r="BF302" s="340"/>
      <c r="BG302" s="340"/>
      <c r="BH302" s="340"/>
      <c r="BI302" s="340"/>
      <c r="BJ302" s="340"/>
      <c r="BK302" s="340"/>
      <c r="BL302" s="340"/>
      <c r="BM302" s="340"/>
      <c r="BN302" s="340"/>
      <c r="BO302" s="340"/>
      <c r="BP302" s="340"/>
      <c r="BQ302" s="341"/>
      <c r="BR302" s="340"/>
      <c r="BS302" s="340"/>
      <c r="BT302" s="340"/>
      <c r="BU302" s="340"/>
      <c r="BV302" s="340"/>
      <c r="BW302" s="340"/>
      <c r="BX302" s="340"/>
      <c r="BY302" s="340"/>
      <c r="BZ302" s="340"/>
      <c r="CA302" s="340"/>
    </row>
    <row r="303" spans="2:79">
      <c r="B303" s="343"/>
      <c r="C303" s="337"/>
      <c r="D303" s="338"/>
      <c r="E303" s="339"/>
      <c r="F303" s="340"/>
      <c r="G303" s="340"/>
      <c r="H303" s="340"/>
      <c r="I303" s="340"/>
      <c r="J303" s="340"/>
      <c r="K303" s="340"/>
      <c r="L303" s="340"/>
      <c r="M303" s="340"/>
      <c r="N303" s="340"/>
      <c r="O303" s="340"/>
      <c r="P303" s="340"/>
      <c r="Q303" s="341"/>
      <c r="R303" s="340"/>
      <c r="S303" s="340"/>
      <c r="T303" s="340"/>
      <c r="U303" s="340"/>
      <c r="V303" s="340"/>
      <c r="W303" s="340"/>
      <c r="X303" s="340"/>
      <c r="Y303" s="340"/>
      <c r="Z303" s="340"/>
      <c r="AA303" s="340"/>
      <c r="AB303" s="340"/>
      <c r="AC303" s="340"/>
      <c r="AD303" s="341"/>
      <c r="AE303" s="340"/>
      <c r="AF303" s="340"/>
      <c r="AG303" s="340"/>
      <c r="AH303" s="340"/>
      <c r="AI303" s="340"/>
      <c r="AJ303" s="340"/>
      <c r="AK303" s="340"/>
      <c r="AL303" s="340"/>
      <c r="AM303" s="340"/>
      <c r="AN303" s="340"/>
      <c r="AO303" s="340"/>
      <c r="AP303" s="340"/>
      <c r="AQ303" s="341"/>
      <c r="AR303" s="340"/>
      <c r="AS303" s="340"/>
      <c r="AT303" s="340"/>
      <c r="AU303" s="340"/>
      <c r="AV303" s="340"/>
      <c r="AW303" s="340"/>
      <c r="AX303" s="340"/>
      <c r="AY303" s="340"/>
      <c r="AZ303" s="340"/>
      <c r="BA303" s="340"/>
      <c r="BB303" s="340"/>
      <c r="BC303" s="340"/>
      <c r="BD303" s="341"/>
      <c r="BE303" s="340"/>
      <c r="BF303" s="340"/>
      <c r="BG303" s="340"/>
      <c r="BH303" s="340"/>
      <c r="BI303" s="340"/>
      <c r="BJ303" s="340"/>
      <c r="BK303" s="340"/>
      <c r="BL303" s="340"/>
      <c r="BM303" s="340"/>
      <c r="BN303" s="340"/>
      <c r="BO303" s="340"/>
      <c r="BP303" s="340"/>
      <c r="BQ303" s="341"/>
      <c r="BR303" s="340"/>
      <c r="BS303" s="340"/>
      <c r="BT303" s="340"/>
      <c r="BU303" s="340"/>
      <c r="BV303" s="340"/>
      <c r="BW303" s="340"/>
      <c r="BX303" s="340"/>
      <c r="BY303" s="340"/>
      <c r="BZ303" s="340"/>
      <c r="CA303" s="340"/>
    </row>
    <row r="304" spans="2:79">
      <c r="B304" s="343"/>
      <c r="C304" s="337"/>
      <c r="D304" s="338"/>
      <c r="E304" s="339"/>
      <c r="F304" s="340"/>
      <c r="G304" s="340"/>
      <c r="H304" s="340"/>
      <c r="I304" s="340"/>
      <c r="J304" s="340"/>
      <c r="K304" s="340"/>
      <c r="L304" s="340"/>
      <c r="M304" s="340"/>
      <c r="N304" s="340"/>
      <c r="O304" s="340"/>
      <c r="P304" s="340"/>
      <c r="Q304" s="341"/>
      <c r="R304" s="340"/>
      <c r="S304" s="340"/>
      <c r="T304" s="340"/>
      <c r="U304" s="340"/>
      <c r="V304" s="340"/>
      <c r="W304" s="340"/>
      <c r="X304" s="340"/>
      <c r="Y304" s="340"/>
      <c r="Z304" s="340"/>
      <c r="AA304" s="340"/>
      <c r="AB304" s="340"/>
      <c r="AC304" s="340"/>
      <c r="AD304" s="341"/>
      <c r="AE304" s="340"/>
      <c r="AF304" s="340"/>
      <c r="AG304" s="340"/>
      <c r="AH304" s="340"/>
      <c r="AI304" s="340"/>
      <c r="AJ304" s="340"/>
      <c r="AK304" s="340"/>
      <c r="AL304" s="340"/>
      <c r="AM304" s="340"/>
      <c r="AN304" s="340"/>
      <c r="AO304" s="340"/>
      <c r="AP304" s="340"/>
      <c r="AQ304" s="341"/>
      <c r="AR304" s="340"/>
      <c r="AS304" s="340"/>
      <c r="AT304" s="340"/>
      <c r="AU304" s="340"/>
      <c r="AV304" s="340"/>
      <c r="AW304" s="340"/>
      <c r="AX304" s="340"/>
      <c r="AY304" s="340"/>
      <c r="AZ304" s="340"/>
      <c r="BA304" s="340"/>
      <c r="BB304" s="340"/>
      <c r="BC304" s="340"/>
      <c r="BD304" s="341"/>
      <c r="BE304" s="340"/>
      <c r="BF304" s="340"/>
      <c r="BG304" s="340"/>
      <c r="BH304" s="340"/>
      <c r="BI304" s="340"/>
      <c r="BJ304" s="340"/>
      <c r="BK304" s="340"/>
      <c r="BL304" s="340"/>
      <c r="BM304" s="340"/>
      <c r="BN304" s="340"/>
      <c r="BO304" s="340"/>
      <c r="BP304" s="340"/>
      <c r="BQ304" s="341"/>
      <c r="BR304" s="340"/>
      <c r="BS304" s="340"/>
      <c r="BT304" s="340"/>
      <c r="BU304" s="340"/>
      <c r="BV304" s="340"/>
      <c r="BW304" s="340"/>
      <c r="BX304" s="340"/>
      <c r="BY304" s="340"/>
      <c r="BZ304" s="340"/>
      <c r="CA304" s="340"/>
    </row>
    <row r="305" spans="2:79">
      <c r="B305" s="343"/>
      <c r="C305" s="337"/>
      <c r="D305" s="338"/>
      <c r="E305" s="339"/>
      <c r="F305" s="340"/>
      <c r="G305" s="340"/>
      <c r="H305" s="340"/>
      <c r="I305" s="340"/>
      <c r="J305" s="340"/>
      <c r="K305" s="340"/>
      <c r="L305" s="340"/>
      <c r="M305" s="340"/>
      <c r="N305" s="340"/>
      <c r="O305" s="340"/>
      <c r="P305" s="340"/>
      <c r="Q305" s="341"/>
      <c r="R305" s="340"/>
      <c r="S305" s="340"/>
      <c r="T305" s="340"/>
      <c r="U305" s="340"/>
      <c r="V305" s="340"/>
      <c r="W305" s="340"/>
      <c r="X305" s="340"/>
      <c r="Y305" s="340"/>
      <c r="Z305" s="340"/>
      <c r="AA305" s="340"/>
      <c r="AB305" s="340"/>
      <c r="AC305" s="340"/>
      <c r="AD305" s="341"/>
      <c r="AE305" s="340"/>
      <c r="AF305" s="340"/>
      <c r="AG305" s="340"/>
      <c r="AH305" s="340"/>
      <c r="AI305" s="340"/>
      <c r="AJ305" s="340"/>
      <c r="AK305" s="340"/>
      <c r="AL305" s="340"/>
      <c r="AM305" s="340"/>
      <c r="AN305" s="340"/>
      <c r="AO305" s="340"/>
      <c r="AP305" s="340"/>
      <c r="AQ305" s="341"/>
      <c r="AR305" s="340"/>
      <c r="AS305" s="340"/>
      <c r="AT305" s="340"/>
      <c r="AU305" s="340"/>
      <c r="AV305" s="340"/>
      <c r="AW305" s="340"/>
      <c r="AX305" s="340"/>
      <c r="AY305" s="340"/>
      <c r="AZ305" s="340"/>
      <c r="BA305" s="340"/>
      <c r="BB305" s="340"/>
      <c r="BC305" s="340"/>
      <c r="BD305" s="341"/>
      <c r="BE305" s="340"/>
      <c r="BF305" s="340"/>
      <c r="BG305" s="340"/>
      <c r="BH305" s="340"/>
      <c r="BI305" s="340"/>
      <c r="BJ305" s="340"/>
      <c r="BK305" s="340"/>
      <c r="BL305" s="340"/>
      <c r="BM305" s="340"/>
      <c r="BN305" s="340"/>
      <c r="BO305" s="340"/>
      <c r="BP305" s="340"/>
      <c r="BQ305" s="341"/>
      <c r="BR305" s="340"/>
      <c r="BS305" s="340"/>
      <c r="BT305" s="340"/>
      <c r="BU305" s="340"/>
      <c r="BV305" s="340"/>
      <c r="BW305" s="340"/>
      <c r="BX305" s="340"/>
      <c r="BY305" s="340"/>
      <c r="BZ305" s="340"/>
      <c r="CA305" s="340"/>
    </row>
    <row r="306" spans="2:79">
      <c r="B306" s="343"/>
      <c r="C306" s="337"/>
      <c r="D306" s="338"/>
      <c r="E306" s="339"/>
      <c r="F306" s="340"/>
      <c r="G306" s="340"/>
      <c r="H306" s="340"/>
      <c r="I306" s="340"/>
      <c r="J306" s="340"/>
      <c r="K306" s="340"/>
      <c r="L306" s="340"/>
      <c r="M306" s="340"/>
      <c r="N306" s="340"/>
      <c r="O306" s="340"/>
      <c r="P306" s="340"/>
      <c r="Q306" s="341"/>
      <c r="R306" s="340"/>
      <c r="S306" s="340"/>
      <c r="T306" s="340"/>
      <c r="U306" s="340"/>
      <c r="V306" s="340"/>
      <c r="W306" s="340"/>
      <c r="X306" s="340"/>
      <c r="Y306" s="340"/>
      <c r="Z306" s="340"/>
      <c r="AA306" s="340"/>
      <c r="AB306" s="340"/>
      <c r="AC306" s="340"/>
      <c r="AD306" s="341"/>
      <c r="AE306" s="340"/>
      <c r="AF306" s="340"/>
      <c r="AG306" s="340"/>
      <c r="AH306" s="340"/>
      <c r="AI306" s="340"/>
      <c r="AJ306" s="340"/>
      <c r="AK306" s="340"/>
      <c r="AL306" s="340"/>
      <c r="AM306" s="340"/>
      <c r="AN306" s="340"/>
      <c r="AO306" s="340"/>
      <c r="AP306" s="340"/>
      <c r="AQ306" s="341"/>
      <c r="AR306" s="340"/>
      <c r="AS306" s="340"/>
      <c r="AT306" s="340"/>
      <c r="AU306" s="340"/>
      <c r="AV306" s="340"/>
      <c r="AW306" s="340"/>
      <c r="AX306" s="340"/>
      <c r="AY306" s="340"/>
      <c r="AZ306" s="340"/>
      <c r="BA306" s="340"/>
      <c r="BB306" s="340"/>
      <c r="BC306" s="340"/>
      <c r="BD306" s="341"/>
      <c r="BE306" s="340"/>
      <c r="BF306" s="340"/>
      <c r="BG306" s="340"/>
      <c r="BH306" s="340"/>
      <c r="BI306" s="340"/>
      <c r="BJ306" s="340"/>
      <c r="BK306" s="340"/>
      <c r="BL306" s="340"/>
      <c r="BM306" s="340"/>
      <c r="BN306" s="340"/>
      <c r="BO306" s="340"/>
      <c r="BP306" s="340"/>
      <c r="BQ306" s="341"/>
      <c r="BR306" s="340"/>
      <c r="BS306" s="340"/>
      <c r="BT306" s="340"/>
      <c r="BU306" s="340"/>
      <c r="BV306" s="340"/>
      <c r="BW306" s="340"/>
      <c r="BX306" s="340"/>
      <c r="BY306" s="340"/>
      <c r="BZ306" s="340"/>
      <c r="CA306" s="340"/>
    </row>
    <row r="307" spans="2:79">
      <c r="B307" s="343"/>
      <c r="C307" s="337"/>
      <c r="D307" s="338"/>
      <c r="E307" s="339"/>
      <c r="F307" s="340"/>
      <c r="G307" s="340"/>
      <c r="H307" s="340"/>
      <c r="I307" s="340"/>
      <c r="J307" s="340"/>
      <c r="K307" s="340"/>
      <c r="L307" s="340"/>
      <c r="M307" s="340"/>
      <c r="N307" s="340"/>
      <c r="O307" s="340"/>
      <c r="P307" s="340"/>
      <c r="Q307" s="341"/>
      <c r="R307" s="340"/>
      <c r="S307" s="340"/>
      <c r="T307" s="340"/>
      <c r="U307" s="340"/>
      <c r="V307" s="340"/>
      <c r="W307" s="340"/>
      <c r="X307" s="340"/>
      <c r="Y307" s="340"/>
      <c r="Z307" s="340"/>
      <c r="AA307" s="340"/>
      <c r="AB307" s="340"/>
      <c r="AC307" s="340"/>
      <c r="AD307" s="341"/>
      <c r="AE307" s="340"/>
      <c r="AF307" s="340"/>
      <c r="AG307" s="340"/>
      <c r="AH307" s="340"/>
      <c r="AI307" s="340"/>
      <c r="AJ307" s="340"/>
      <c r="AK307" s="340"/>
      <c r="AL307" s="340"/>
      <c r="AM307" s="340"/>
      <c r="AN307" s="340"/>
      <c r="AO307" s="340"/>
      <c r="AP307" s="340"/>
      <c r="AQ307" s="341"/>
      <c r="AR307" s="340"/>
      <c r="AS307" s="340"/>
      <c r="AT307" s="340"/>
      <c r="AU307" s="340"/>
      <c r="AV307" s="340"/>
      <c r="AW307" s="340"/>
      <c r="AX307" s="340"/>
      <c r="AY307" s="340"/>
      <c r="AZ307" s="340"/>
      <c r="BA307" s="340"/>
      <c r="BB307" s="340"/>
      <c r="BC307" s="340"/>
      <c r="BD307" s="341"/>
      <c r="BE307" s="340"/>
      <c r="BF307" s="340"/>
      <c r="BG307" s="340"/>
      <c r="BH307" s="340"/>
      <c r="BI307" s="340"/>
      <c r="BJ307" s="340"/>
      <c r="BK307" s="340"/>
      <c r="BL307" s="340"/>
      <c r="BM307" s="340"/>
      <c r="BN307" s="340"/>
      <c r="BO307" s="340"/>
      <c r="BP307" s="340"/>
      <c r="BQ307" s="341"/>
      <c r="BR307" s="340"/>
      <c r="BS307" s="340"/>
      <c r="BT307" s="340"/>
      <c r="BU307" s="340"/>
      <c r="BV307" s="340"/>
      <c r="BW307" s="340"/>
      <c r="BX307" s="340"/>
      <c r="BY307" s="340"/>
      <c r="BZ307" s="340"/>
      <c r="CA307" s="340"/>
    </row>
    <row r="308" spans="2:79">
      <c r="B308" s="343"/>
      <c r="C308" s="337"/>
      <c r="D308" s="338"/>
      <c r="E308" s="339"/>
      <c r="F308" s="340"/>
      <c r="G308" s="340"/>
      <c r="H308" s="340"/>
      <c r="I308" s="340"/>
      <c r="J308" s="340"/>
      <c r="K308" s="340"/>
      <c r="L308" s="340"/>
      <c r="M308" s="340"/>
      <c r="N308" s="340"/>
      <c r="O308" s="340"/>
      <c r="P308" s="340"/>
      <c r="Q308" s="341"/>
      <c r="R308" s="340"/>
      <c r="S308" s="340"/>
      <c r="T308" s="340"/>
      <c r="U308" s="340"/>
      <c r="V308" s="340"/>
      <c r="W308" s="340"/>
      <c r="X308" s="340"/>
      <c r="Y308" s="340"/>
      <c r="Z308" s="340"/>
      <c r="AA308" s="340"/>
      <c r="AB308" s="340"/>
      <c r="AC308" s="340"/>
      <c r="AD308" s="341"/>
      <c r="AE308" s="340"/>
      <c r="AF308" s="340"/>
      <c r="AG308" s="340"/>
      <c r="AH308" s="340"/>
      <c r="AI308" s="340"/>
      <c r="AJ308" s="340"/>
      <c r="AK308" s="340"/>
      <c r="AL308" s="340"/>
      <c r="AM308" s="340"/>
      <c r="AN308" s="340"/>
      <c r="AO308" s="340"/>
      <c r="AP308" s="340"/>
      <c r="AQ308" s="341"/>
      <c r="AR308" s="340"/>
      <c r="AS308" s="340"/>
      <c r="AT308" s="340"/>
      <c r="AU308" s="340"/>
      <c r="AV308" s="340"/>
      <c r="AW308" s="340"/>
      <c r="AX308" s="340"/>
      <c r="AY308" s="340"/>
      <c r="AZ308" s="340"/>
      <c r="BA308" s="340"/>
      <c r="BB308" s="340"/>
      <c r="BC308" s="340"/>
      <c r="BD308" s="341"/>
      <c r="BE308" s="340"/>
      <c r="BF308" s="340"/>
      <c r="BG308" s="340"/>
      <c r="BH308" s="340"/>
      <c r="BI308" s="340"/>
      <c r="BJ308" s="340"/>
      <c r="BK308" s="340"/>
      <c r="BL308" s="340"/>
      <c r="BM308" s="340"/>
      <c r="BN308" s="340"/>
      <c r="BO308" s="340"/>
      <c r="BP308" s="340"/>
      <c r="BQ308" s="341"/>
      <c r="BR308" s="340"/>
      <c r="BS308" s="340"/>
      <c r="BT308" s="340"/>
      <c r="BU308" s="340"/>
      <c r="BV308" s="340"/>
      <c r="BW308" s="340"/>
      <c r="BX308" s="340"/>
      <c r="BY308" s="340"/>
      <c r="BZ308" s="340"/>
      <c r="CA308" s="340"/>
    </row>
    <row r="309" spans="2:79">
      <c r="B309" s="343"/>
      <c r="C309" s="337"/>
      <c r="D309" s="338"/>
      <c r="E309" s="339"/>
      <c r="F309" s="340"/>
      <c r="G309" s="340"/>
      <c r="H309" s="340"/>
      <c r="I309" s="340"/>
      <c r="J309" s="340"/>
      <c r="K309" s="340"/>
      <c r="L309" s="340"/>
      <c r="M309" s="340"/>
      <c r="N309" s="340"/>
      <c r="O309" s="340"/>
      <c r="P309" s="340"/>
      <c r="Q309" s="341"/>
      <c r="R309" s="340"/>
      <c r="S309" s="340"/>
      <c r="T309" s="340"/>
      <c r="U309" s="340"/>
      <c r="V309" s="340"/>
      <c r="W309" s="340"/>
      <c r="X309" s="340"/>
      <c r="Y309" s="340"/>
      <c r="Z309" s="340"/>
      <c r="AA309" s="340"/>
      <c r="AB309" s="340"/>
      <c r="AC309" s="340"/>
      <c r="AD309" s="341"/>
      <c r="AE309" s="340"/>
      <c r="AF309" s="340"/>
      <c r="AG309" s="340"/>
      <c r="AH309" s="340"/>
      <c r="AI309" s="340"/>
      <c r="AJ309" s="340"/>
      <c r="AK309" s="340"/>
      <c r="AL309" s="340"/>
      <c r="AM309" s="340"/>
      <c r="AN309" s="340"/>
      <c r="AO309" s="340"/>
      <c r="AP309" s="340"/>
      <c r="AQ309" s="341"/>
      <c r="AR309" s="340"/>
      <c r="AS309" s="340"/>
      <c r="AT309" s="340"/>
      <c r="AU309" s="340"/>
      <c r="AV309" s="340"/>
      <c r="AW309" s="340"/>
      <c r="AX309" s="340"/>
      <c r="AY309" s="340"/>
      <c r="AZ309" s="340"/>
      <c r="BA309" s="340"/>
      <c r="BB309" s="340"/>
      <c r="BC309" s="340"/>
      <c r="BD309" s="341"/>
      <c r="BE309" s="340"/>
      <c r="BF309" s="340"/>
      <c r="BG309" s="340"/>
      <c r="BH309" s="340"/>
      <c r="BI309" s="340"/>
      <c r="BJ309" s="340"/>
      <c r="BK309" s="340"/>
      <c r="BL309" s="340"/>
      <c r="BM309" s="340"/>
      <c r="BN309" s="340"/>
      <c r="BO309" s="340"/>
      <c r="BP309" s="340"/>
      <c r="BQ309" s="341"/>
      <c r="BR309" s="340"/>
      <c r="BS309" s="340"/>
      <c r="BT309" s="340"/>
      <c r="BU309" s="340"/>
      <c r="BV309" s="340"/>
      <c r="BW309" s="340"/>
      <c r="BX309" s="340"/>
      <c r="BY309" s="340"/>
      <c r="BZ309" s="340"/>
      <c r="CA309" s="340"/>
    </row>
    <row r="310" spans="2:79">
      <c r="B310" s="343"/>
      <c r="C310" s="337"/>
      <c r="D310" s="338"/>
      <c r="E310" s="339"/>
      <c r="F310" s="340"/>
      <c r="G310" s="340"/>
      <c r="H310" s="340"/>
      <c r="I310" s="340"/>
      <c r="J310" s="340"/>
      <c r="K310" s="340"/>
      <c r="L310" s="340"/>
      <c r="M310" s="340"/>
      <c r="N310" s="340"/>
      <c r="O310" s="340"/>
      <c r="P310" s="340"/>
      <c r="Q310" s="341"/>
      <c r="R310" s="340"/>
      <c r="S310" s="340"/>
      <c r="T310" s="340"/>
      <c r="U310" s="340"/>
      <c r="V310" s="340"/>
      <c r="W310" s="340"/>
      <c r="X310" s="340"/>
      <c r="Y310" s="340"/>
      <c r="Z310" s="340"/>
      <c r="AA310" s="340"/>
      <c r="AB310" s="340"/>
      <c r="AC310" s="340"/>
      <c r="AD310" s="341"/>
      <c r="AE310" s="340"/>
      <c r="AF310" s="340"/>
      <c r="AG310" s="340"/>
      <c r="AH310" s="340"/>
      <c r="AI310" s="340"/>
      <c r="AJ310" s="340"/>
      <c r="AK310" s="340"/>
      <c r="AL310" s="340"/>
      <c r="AM310" s="340"/>
      <c r="AN310" s="340"/>
      <c r="AO310" s="340"/>
      <c r="AP310" s="340"/>
      <c r="AQ310" s="341"/>
      <c r="AR310" s="340"/>
      <c r="AS310" s="340"/>
      <c r="AT310" s="340"/>
      <c r="AU310" s="340"/>
      <c r="AV310" s="340"/>
      <c r="AW310" s="340"/>
      <c r="AX310" s="340"/>
      <c r="AY310" s="340"/>
      <c r="AZ310" s="340"/>
      <c r="BA310" s="340"/>
      <c r="BB310" s="340"/>
      <c r="BC310" s="340"/>
      <c r="BD310" s="341"/>
      <c r="BE310" s="340"/>
      <c r="BF310" s="340"/>
      <c r="BG310" s="340"/>
      <c r="BH310" s="340"/>
      <c r="BI310" s="340"/>
      <c r="BJ310" s="340"/>
      <c r="BK310" s="340"/>
      <c r="BL310" s="340"/>
      <c r="BM310" s="340"/>
      <c r="BN310" s="340"/>
      <c r="BO310" s="340"/>
      <c r="BP310" s="340"/>
      <c r="BQ310" s="341"/>
      <c r="BR310" s="340"/>
      <c r="BS310" s="340"/>
      <c r="BT310" s="340"/>
      <c r="BU310" s="340"/>
      <c r="BV310" s="340"/>
      <c r="BW310" s="340"/>
      <c r="BX310" s="340"/>
      <c r="BY310" s="340"/>
      <c r="BZ310" s="340"/>
      <c r="CA310" s="340"/>
    </row>
    <row r="311" spans="2:79">
      <c r="B311" s="343"/>
      <c r="C311" s="337"/>
      <c r="D311" s="338"/>
      <c r="E311" s="339"/>
      <c r="F311" s="340"/>
      <c r="G311" s="340"/>
      <c r="H311" s="340"/>
      <c r="I311" s="340"/>
      <c r="J311" s="340"/>
      <c r="K311" s="340"/>
      <c r="L311" s="340"/>
      <c r="M311" s="340"/>
      <c r="N311" s="340"/>
      <c r="O311" s="340"/>
      <c r="P311" s="340"/>
      <c r="Q311" s="341"/>
      <c r="R311" s="340"/>
      <c r="S311" s="340"/>
      <c r="T311" s="340"/>
      <c r="U311" s="340"/>
      <c r="V311" s="340"/>
      <c r="W311" s="340"/>
      <c r="X311" s="340"/>
      <c r="Y311" s="340"/>
      <c r="Z311" s="340"/>
      <c r="AA311" s="340"/>
      <c r="AB311" s="340"/>
      <c r="AC311" s="340"/>
      <c r="AD311" s="341"/>
      <c r="AE311" s="340"/>
      <c r="AF311" s="340"/>
      <c r="AG311" s="340"/>
      <c r="AH311" s="340"/>
      <c r="AI311" s="340"/>
      <c r="AJ311" s="340"/>
      <c r="AK311" s="340"/>
      <c r="AL311" s="340"/>
      <c r="AM311" s="340"/>
      <c r="AN311" s="340"/>
      <c r="AO311" s="340"/>
      <c r="AP311" s="340"/>
      <c r="AQ311" s="341"/>
      <c r="AR311" s="340"/>
      <c r="AS311" s="340"/>
      <c r="AT311" s="340"/>
      <c r="AU311" s="340"/>
      <c r="AV311" s="340"/>
      <c r="AW311" s="340"/>
      <c r="AX311" s="340"/>
      <c r="AY311" s="340"/>
      <c r="AZ311" s="340"/>
      <c r="BA311" s="340"/>
      <c r="BB311" s="340"/>
      <c r="BC311" s="340"/>
      <c r="BD311" s="341"/>
      <c r="BE311" s="340"/>
      <c r="BF311" s="340"/>
      <c r="BG311" s="340"/>
      <c r="BH311" s="340"/>
      <c r="BI311" s="340"/>
      <c r="BJ311" s="340"/>
      <c r="BK311" s="340"/>
      <c r="BL311" s="340"/>
      <c r="BM311" s="340"/>
      <c r="BN311" s="340"/>
      <c r="BO311" s="340"/>
      <c r="BP311" s="340"/>
      <c r="BQ311" s="341"/>
      <c r="BR311" s="340"/>
      <c r="BS311" s="340"/>
      <c r="BT311" s="340"/>
      <c r="BU311" s="340"/>
      <c r="BV311" s="340"/>
      <c r="BW311" s="340"/>
      <c r="BX311" s="340"/>
      <c r="BY311" s="340"/>
      <c r="BZ311" s="340"/>
      <c r="CA311" s="340"/>
    </row>
    <row r="312" spans="2:79">
      <c r="B312" s="343"/>
      <c r="C312" s="337"/>
      <c r="D312" s="338"/>
      <c r="E312" s="339"/>
      <c r="F312" s="340"/>
      <c r="G312" s="340"/>
      <c r="H312" s="340"/>
      <c r="I312" s="340"/>
      <c r="J312" s="340"/>
      <c r="K312" s="340"/>
      <c r="L312" s="340"/>
      <c r="M312" s="340"/>
      <c r="N312" s="340"/>
      <c r="O312" s="340"/>
      <c r="P312" s="340"/>
      <c r="Q312" s="341"/>
      <c r="R312" s="340"/>
      <c r="S312" s="340"/>
      <c r="T312" s="340"/>
      <c r="U312" s="340"/>
      <c r="V312" s="340"/>
      <c r="W312" s="340"/>
      <c r="X312" s="340"/>
      <c r="Y312" s="340"/>
      <c r="Z312" s="340"/>
      <c r="AA312" s="340"/>
      <c r="AB312" s="340"/>
      <c r="AC312" s="340"/>
      <c r="AD312" s="341"/>
      <c r="AE312" s="340"/>
      <c r="AF312" s="340"/>
      <c r="AG312" s="340"/>
      <c r="AH312" s="340"/>
      <c r="AI312" s="340"/>
      <c r="AJ312" s="340"/>
      <c r="AK312" s="340"/>
      <c r="AL312" s="340"/>
      <c r="AM312" s="340"/>
      <c r="AN312" s="340"/>
      <c r="AO312" s="340"/>
      <c r="AP312" s="340"/>
      <c r="AQ312" s="341"/>
      <c r="AR312" s="340"/>
      <c r="AS312" s="340"/>
      <c r="AT312" s="340"/>
      <c r="AU312" s="340"/>
      <c r="AV312" s="340"/>
      <c r="AW312" s="340"/>
      <c r="AX312" s="340"/>
      <c r="AY312" s="340"/>
      <c r="AZ312" s="340"/>
      <c r="BA312" s="340"/>
      <c r="BB312" s="340"/>
      <c r="BC312" s="340"/>
      <c r="BD312" s="341"/>
      <c r="BE312" s="340"/>
      <c r="BF312" s="340"/>
      <c r="BG312" s="340"/>
      <c r="BH312" s="340"/>
      <c r="BI312" s="340"/>
      <c r="BJ312" s="340"/>
      <c r="BK312" s="340"/>
      <c r="BL312" s="340"/>
      <c r="BM312" s="340"/>
      <c r="BN312" s="340"/>
      <c r="BO312" s="340"/>
      <c r="BP312" s="340"/>
      <c r="BQ312" s="341"/>
      <c r="BR312" s="340"/>
      <c r="BS312" s="340"/>
      <c r="BT312" s="340"/>
      <c r="BU312" s="340"/>
      <c r="BV312" s="340"/>
      <c r="BW312" s="340"/>
      <c r="BX312" s="340"/>
      <c r="BY312" s="340"/>
      <c r="BZ312" s="340"/>
      <c r="CA312" s="340"/>
    </row>
    <row r="313" spans="2:79">
      <c r="B313" s="343"/>
      <c r="C313" s="337"/>
      <c r="D313" s="338"/>
      <c r="E313" s="339"/>
      <c r="F313" s="340"/>
      <c r="G313" s="340"/>
      <c r="H313" s="340"/>
      <c r="I313" s="340"/>
      <c r="J313" s="340"/>
      <c r="K313" s="340"/>
      <c r="L313" s="340"/>
      <c r="M313" s="340"/>
      <c r="N313" s="340"/>
      <c r="O313" s="340"/>
      <c r="P313" s="340"/>
      <c r="Q313" s="341"/>
      <c r="R313" s="340"/>
      <c r="S313" s="340"/>
      <c r="T313" s="340"/>
      <c r="U313" s="340"/>
      <c r="V313" s="340"/>
      <c r="W313" s="340"/>
      <c r="X313" s="340"/>
      <c r="Y313" s="340"/>
      <c r="Z313" s="340"/>
      <c r="AA313" s="340"/>
      <c r="AB313" s="340"/>
      <c r="AC313" s="340"/>
      <c r="AD313" s="341"/>
      <c r="AE313" s="340"/>
      <c r="AF313" s="340"/>
      <c r="AG313" s="340"/>
      <c r="AH313" s="340"/>
      <c r="AI313" s="340"/>
      <c r="AJ313" s="340"/>
      <c r="AK313" s="340"/>
      <c r="AL313" s="340"/>
      <c r="AM313" s="340"/>
      <c r="AN313" s="340"/>
      <c r="AO313" s="340"/>
      <c r="AP313" s="340"/>
      <c r="AQ313" s="341"/>
      <c r="AR313" s="340"/>
      <c r="AS313" s="340"/>
      <c r="AT313" s="340"/>
      <c r="AU313" s="340"/>
      <c r="AV313" s="340"/>
      <c r="AW313" s="340"/>
      <c r="AX313" s="340"/>
      <c r="AY313" s="340"/>
      <c r="AZ313" s="340"/>
      <c r="BA313" s="340"/>
      <c r="BB313" s="340"/>
      <c r="BC313" s="340"/>
      <c r="BD313" s="341"/>
      <c r="BE313" s="340"/>
      <c r="BF313" s="340"/>
      <c r="BG313" s="340"/>
      <c r="BH313" s="340"/>
      <c r="BI313" s="340"/>
      <c r="BJ313" s="340"/>
      <c r="BK313" s="340"/>
      <c r="BL313" s="340"/>
      <c r="BM313" s="340"/>
      <c r="BN313" s="340"/>
      <c r="BO313" s="340"/>
      <c r="BP313" s="340"/>
      <c r="BQ313" s="341"/>
      <c r="BR313" s="340"/>
      <c r="BS313" s="340"/>
      <c r="BT313" s="340"/>
      <c r="BU313" s="340"/>
      <c r="BV313" s="340"/>
      <c r="BW313" s="340"/>
      <c r="BX313" s="340"/>
      <c r="BY313" s="340"/>
      <c r="BZ313" s="340"/>
      <c r="CA313" s="340"/>
    </row>
    <row r="314" spans="2:79">
      <c r="B314" s="343"/>
      <c r="C314" s="337"/>
      <c r="D314" s="338"/>
      <c r="E314" s="339"/>
      <c r="F314" s="340"/>
      <c r="G314" s="340"/>
      <c r="H314" s="340"/>
      <c r="I314" s="340"/>
      <c r="J314" s="340"/>
      <c r="K314" s="340"/>
      <c r="L314" s="340"/>
      <c r="M314" s="340"/>
      <c r="N314" s="340"/>
      <c r="O314" s="340"/>
      <c r="P314" s="340"/>
      <c r="Q314" s="341"/>
      <c r="R314" s="340"/>
      <c r="S314" s="340"/>
      <c r="T314" s="340"/>
      <c r="U314" s="340"/>
      <c r="V314" s="340"/>
      <c r="W314" s="340"/>
      <c r="X314" s="340"/>
      <c r="Y314" s="340"/>
      <c r="Z314" s="340"/>
      <c r="AA314" s="340"/>
      <c r="AB314" s="340"/>
      <c r="AC314" s="340"/>
      <c r="AD314" s="341"/>
      <c r="AE314" s="340"/>
      <c r="AF314" s="340"/>
      <c r="AG314" s="340"/>
      <c r="AH314" s="340"/>
      <c r="AI314" s="340"/>
      <c r="AJ314" s="340"/>
      <c r="AK314" s="340"/>
      <c r="AL314" s="340"/>
      <c r="AM314" s="340"/>
      <c r="AN314" s="340"/>
      <c r="AO314" s="340"/>
      <c r="AP314" s="340"/>
      <c r="AQ314" s="341"/>
      <c r="AR314" s="340"/>
      <c r="AS314" s="340"/>
      <c r="AT314" s="340"/>
      <c r="AU314" s="340"/>
      <c r="AV314" s="340"/>
      <c r="AW314" s="340"/>
      <c r="AX314" s="340"/>
      <c r="AY314" s="340"/>
      <c r="AZ314" s="340"/>
      <c r="BA314" s="340"/>
      <c r="BB314" s="340"/>
      <c r="BC314" s="340"/>
      <c r="BD314" s="341"/>
      <c r="BE314" s="340"/>
      <c r="BF314" s="340"/>
      <c r="BG314" s="340"/>
      <c r="BH314" s="340"/>
      <c r="BI314" s="340"/>
      <c r="BJ314" s="340"/>
      <c r="BK314" s="340"/>
      <c r="BL314" s="340"/>
      <c r="BM314" s="340"/>
      <c r="BN314" s="340"/>
      <c r="BO314" s="340"/>
      <c r="BP314" s="340"/>
      <c r="BQ314" s="341"/>
      <c r="BR314" s="340"/>
      <c r="BS314" s="340"/>
      <c r="BT314" s="340"/>
      <c r="BU314" s="340"/>
      <c r="BV314" s="340"/>
      <c r="BW314" s="340"/>
      <c r="BX314" s="340"/>
      <c r="BY314" s="340"/>
      <c r="BZ314" s="340"/>
      <c r="CA314" s="340"/>
    </row>
    <row r="315" spans="2:79">
      <c r="B315" s="343"/>
      <c r="C315" s="337"/>
      <c r="D315" s="338"/>
      <c r="E315" s="339"/>
      <c r="F315" s="340"/>
      <c r="G315" s="340"/>
      <c r="H315" s="340"/>
      <c r="I315" s="340"/>
      <c r="J315" s="340"/>
      <c r="K315" s="340"/>
      <c r="L315" s="340"/>
      <c r="M315" s="340"/>
      <c r="N315" s="340"/>
      <c r="O315" s="340"/>
      <c r="P315" s="340"/>
      <c r="Q315" s="341"/>
      <c r="R315" s="340"/>
      <c r="S315" s="340"/>
      <c r="T315" s="340"/>
      <c r="U315" s="340"/>
      <c r="V315" s="340"/>
      <c r="W315" s="340"/>
      <c r="X315" s="340"/>
      <c r="Y315" s="340"/>
      <c r="Z315" s="340"/>
      <c r="AA315" s="340"/>
      <c r="AB315" s="340"/>
      <c r="AC315" s="340"/>
      <c r="AD315" s="341"/>
      <c r="AE315" s="340"/>
      <c r="AF315" s="340"/>
      <c r="AG315" s="340"/>
      <c r="AH315" s="340"/>
      <c r="AI315" s="340"/>
      <c r="AJ315" s="340"/>
      <c r="AK315" s="340"/>
      <c r="AL315" s="340"/>
      <c r="AM315" s="340"/>
      <c r="AN315" s="340"/>
      <c r="AO315" s="340"/>
      <c r="AP315" s="340"/>
      <c r="AQ315" s="341"/>
      <c r="AR315" s="340"/>
      <c r="AS315" s="340"/>
      <c r="AT315" s="340"/>
      <c r="AU315" s="340"/>
      <c r="AV315" s="340"/>
      <c r="AW315" s="340"/>
      <c r="AX315" s="340"/>
      <c r="AY315" s="340"/>
      <c r="AZ315" s="340"/>
      <c r="BA315" s="340"/>
      <c r="BB315" s="340"/>
      <c r="BC315" s="340"/>
      <c r="BD315" s="341"/>
      <c r="BE315" s="340"/>
      <c r="BF315" s="340"/>
      <c r="BG315" s="340"/>
      <c r="BH315" s="340"/>
      <c r="BI315" s="340"/>
      <c r="BJ315" s="340"/>
      <c r="BK315" s="340"/>
      <c r="BL315" s="340"/>
      <c r="BM315" s="340"/>
      <c r="BN315" s="340"/>
      <c r="BO315" s="340"/>
      <c r="BP315" s="340"/>
      <c r="BQ315" s="341"/>
      <c r="BR315" s="340"/>
      <c r="BS315" s="340"/>
      <c r="BT315" s="340"/>
      <c r="BU315" s="340"/>
      <c r="BV315" s="340"/>
      <c r="BW315" s="340"/>
      <c r="BX315" s="340"/>
      <c r="BY315" s="340"/>
      <c r="BZ315" s="340"/>
      <c r="CA315" s="340"/>
    </row>
    <row r="316" spans="2:79">
      <c r="B316" s="343"/>
      <c r="C316" s="337"/>
      <c r="D316" s="338"/>
      <c r="E316" s="339"/>
      <c r="F316" s="340"/>
      <c r="G316" s="340"/>
      <c r="H316" s="340"/>
      <c r="I316" s="340"/>
      <c r="J316" s="340"/>
      <c r="K316" s="340"/>
      <c r="L316" s="340"/>
      <c r="M316" s="340"/>
      <c r="N316" s="340"/>
      <c r="O316" s="340"/>
      <c r="P316" s="340"/>
      <c r="Q316" s="341"/>
      <c r="R316" s="340"/>
      <c r="S316" s="340"/>
      <c r="T316" s="340"/>
      <c r="U316" s="340"/>
      <c r="V316" s="340"/>
      <c r="W316" s="340"/>
      <c r="X316" s="340"/>
      <c r="Y316" s="340"/>
      <c r="Z316" s="340"/>
      <c r="AA316" s="340"/>
      <c r="AB316" s="340"/>
      <c r="AC316" s="340"/>
      <c r="AD316" s="341"/>
      <c r="AE316" s="340"/>
      <c r="AF316" s="340"/>
      <c r="AG316" s="340"/>
      <c r="AH316" s="340"/>
      <c r="AI316" s="340"/>
      <c r="AJ316" s="340"/>
      <c r="AK316" s="340"/>
      <c r="AL316" s="340"/>
      <c r="AM316" s="340"/>
      <c r="AN316" s="340"/>
      <c r="AO316" s="340"/>
      <c r="AP316" s="340"/>
      <c r="AQ316" s="341"/>
      <c r="AR316" s="340"/>
      <c r="AS316" s="340"/>
      <c r="AT316" s="340"/>
      <c r="AU316" s="340"/>
      <c r="AV316" s="340"/>
      <c r="AW316" s="340"/>
      <c r="AX316" s="340"/>
      <c r="AY316" s="340"/>
      <c r="AZ316" s="340"/>
      <c r="BA316" s="340"/>
      <c r="BB316" s="340"/>
      <c r="BC316" s="340"/>
      <c r="BD316" s="341"/>
      <c r="BE316" s="340"/>
      <c r="BF316" s="340"/>
      <c r="BG316" s="340"/>
      <c r="BH316" s="340"/>
      <c r="BI316" s="340"/>
      <c r="BJ316" s="340"/>
      <c r="BK316" s="340"/>
      <c r="BL316" s="340"/>
      <c r="BM316" s="340"/>
      <c r="BN316" s="340"/>
      <c r="BO316" s="340"/>
      <c r="BP316" s="340"/>
      <c r="BQ316" s="341"/>
      <c r="BR316" s="340"/>
      <c r="BS316" s="340"/>
      <c r="BT316" s="340"/>
      <c r="BU316" s="340"/>
      <c r="BV316" s="340"/>
      <c r="BW316" s="340"/>
      <c r="BX316" s="340"/>
      <c r="BY316" s="340"/>
      <c r="BZ316" s="340"/>
      <c r="CA316" s="340"/>
    </row>
    <row r="317" spans="2:79">
      <c r="B317" s="343"/>
      <c r="C317" s="337"/>
      <c r="D317" s="338"/>
      <c r="E317" s="339"/>
      <c r="F317" s="340"/>
      <c r="G317" s="340"/>
      <c r="H317" s="340"/>
      <c r="I317" s="340"/>
      <c r="J317" s="340"/>
      <c r="K317" s="340"/>
      <c r="L317" s="340"/>
      <c r="M317" s="340"/>
      <c r="N317" s="340"/>
      <c r="O317" s="340"/>
      <c r="P317" s="340"/>
      <c r="Q317" s="341"/>
      <c r="R317" s="340"/>
      <c r="S317" s="340"/>
      <c r="T317" s="340"/>
      <c r="U317" s="340"/>
      <c r="V317" s="340"/>
      <c r="W317" s="340"/>
      <c r="X317" s="340"/>
      <c r="Y317" s="340"/>
      <c r="Z317" s="340"/>
      <c r="AA317" s="340"/>
      <c r="AB317" s="340"/>
      <c r="AC317" s="340"/>
      <c r="AD317" s="341"/>
      <c r="AE317" s="340"/>
      <c r="AF317" s="340"/>
      <c r="AG317" s="340"/>
      <c r="AH317" s="340"/>
      <c r="AI317" s="340"/>
      <c r="AJ317" s="340"/>
      <c r="AK317" s="340"/>
      <c r="AL317" s="340"/>
      <c r="AM317" s="340"/>
      <c r="AN317" s="340"/>
      <c r="AO317" s="340"/>
      <c r="AP317" s="340"/>
      <c r="AQ317" s="341"/>
      <c r="AR317" s="340"/>
      <c r="AS317" s="340"/>
      <c r="AT317" s="340"/>
      <c r="AU317" s="340"/>
      <c r="AV317" s="340"/>
      <c r="AW317" s="340"/>
      <c r="AX317" s="340"/>
      <c r="AY317" s="340"/>
      <c r="AZ317" s="340"/>
      <c r="BA317" s="340"/>
      <c r="BB317" s="340"/>
      <c r="BC317" s="340"/>
      <c r="BD317" s="341"/>
      <c r="BE317" s="340"/>
      <c r="BF317" s="340"/>
      <c r="BG317" s="340"/>
      <c r="BH317" s="340"/>
      <c r="BI317" s="340"/>
      <c r="BJ317" s="340"/>
      <c r="BK317" s="340"/>
      <c r="BL317" s="340"/>
      <c r="BM317" s="340"/>
      <c r="BN317" s="340"/>
      <c r="BO317" s="340"/>
      <c r="BP317" s="340"/>
      <c r="BQ317" s="341"/>
      <c r="BR317" s="340"/>
      <c r="BS317" s="340"/>
      <c r="BT317" s="340"/>
      <c r="BU317" s="340"/>
      <c r="BV317" s="340"/>
      <c r="BW317" s="340"/>
      <c r="BX317" s="340"/>
      <c r="BY317" s="340"/>
      <c r="BZ317" s="340"/>
      <c r="CA317" s="340"/>
    </row>
    <row r="318" spans="2:79">
      <c r="B318" s="343"/>
      <c r="C318" s="337"/>
      <c r="D318" s="338"/>
      <c r="E318" s="339"/>
      <c r="F318" s="340"/>
      <c r="G318" s="340"/>
      <c r="H318" s="340"/>
      <c r="I318" s="340"/>
      <c r="J318" s="340"/>
      <c r="K318" s="340"/>
      <c r="L318" s="340"/>
      <c r="M318" s="340"/>
      <c r="N318" s="340"/>
      <c r="O318" s="340"/>
      <c r="P318" s="340"/>
      <c r="Q318" s="341"/>
      <c r="R318" s="340"/>
      <c r="S318" s="340"/>
      <c r="T318" s="340"/>
      <c r="U318" s="340"/>
      <c r="V318" s="340"/>
      <c r="W318" s="340"/>
      <c r="X318" s="340"/>
      <c r="Y318" s="340"/>
      <c r="Z318" s="340"/>
      <c r="AA318" s="340"/>
      <c r="AB318" s="340"/>
      <c r="AC318" s="340"/>
      <c r="AD318" s="341"/>
      <c r="AE318" s="340"/>
      <c r="AF318" s="340"/>
      <c r="AG318" s="340"/>
      <c r="AH318" s="340"/>
      <c r="AI318" s="340"/>
      <c r="AJ318" s="340"/>
      <c r="AK318" s="340"/>
      <c r="AL318" s="340"/>
      <c r="AM318" s="340"/>
      <c r="AN318" s="340"/>
      <c r="AO318" s="340"/>
      <c r="AP318" s="340"/>
      <c r="AQ318" s="341"/>
      <c r="AR318" s="340"/>
      <c r="AS318" s="340"/>
      <c r="AT318" s="340"/>
      <c r="AU318" s="340"/>
      <c r="AV318" s="340"/>
      <c r="AW318" s="340"/>
      <c r="AX318" s="340"/>
      <c r="AY318" s="340"/>
      <c r="AZ318" s="340"/>
      <c r="BA318" s="340"/>
      <c r="BB318" s="340"/>
      <c r="BC318" s="340"/>
      <c r="BD318" s="341"/>
      <c r="BE318" s="340"/>
      <c r="BF318" s="340"/>
      <c r="BG318" s="340"/>
      <c r="BH318" s="340"/>
      <c r="BI318" s="340"/>
      <c r="BJ318" s="340"/>
      <c r="BK318" s="340"/>
      <c r="BL318" s="340"/>
      <c r="BM318" s="340"/>
      <c r="BN318" s="340"/>
      <c r="BO318" s="340"/>
      <c r="BP318" s="340"/>
      <c r="BQ318" s="341"/>
      <c r="BR318" s="340"/>
      <c r="BS318" s="340"/>
      <c r="BT318" s="340"/>
      <c r="BU318" s="340"/>
      <c r="BV318" s="340"/>
      <c r="BW318" s="340"/>
      <c r="BX318" s="340"/>
      <c r="BY318" s="340"/>
      <c r="BZ318" s="340"/>
      <c r="CA318" s="340"/>
    </row>
    <row r="319" spans="2:79">
      <c r="B319" s="343"/>
      <c r="C319" s="337"/>
      <c r="D319" s="338"/>
      <c r="E319" s="339"/>
      <c r="F319" s="340"/>
      <c r="G319" s="340"/>
      <c r="H319" s="340"/>
      <c r="I319" s="340"/>
      <c r="J319" s="340"/>
      <c r="K319" s="340"/>
      <c r="L319" s="340"/>
      <c r="M319" s="340"/>
      <c r="N319" s="340"/>
      <c r="O319" s="340"/>
      <c r="P319" s="340"/>
      <c r="Q319" s="341"/>
      <c r="R319" s="340"/>
      <c r="S319" s="340"/>
      <c r="T319" s="340"/>
      <c r="U319" s="340"/>
      <c r="V319" s="340"/>
      <c r="W319" s="340"/>
      <c r="X319" s="340"/>
      <c r="Y319" s="340"/>
      <c r="Z319" s="340"/>
      <c r="AA319" s="340"/>
      <c r="AB319" s="340"/>
      <c r="AC319" s="340"/>
      <c r="AD319" s="341"/>
      <c r="AE319" s="340"/>
      <c r="AF319" s="340"/>
      <c r="AG319" s="340"/>
      <c r="AH319" s="340"/>
      <c r="AI319" s="340"/>
      <c r="AJ319" s="340"/>
      <c r="AK319" s="340"/>
      <c r="AL319" s="340"/>
      <c r="AM319" s="340"/>
      <c r="AN319" s="340"/>
      <c r="AO319" s="340"/>
      <c r="AP319" s="340"/>
      <c r="AQ319" s="341"/>
      <c r="AR319" s="340"/>
      <c r="AS319" s="340"/>
      <c r="AT319" s="340"/>
      <c r="AU319" s="340"/>
      <c r="AV319" s="340"/>
      <c r="AW319" s="340"/>
      <c r="AX319" s="340"/>
      <c r="AY319" s="340"/>
      <c r="AZ319" s="340"/>
      <c r="BA319" s="340"/>
      <c r="BB319" s="340"/>
      <c r="BC319" s="340"/>
      <c r="BD319" s="341"/>
      <c r="BE319" s="340"/>
      <c r="BF319" s="340"/>
      <c r="BG319" s="340"/>
      <c r="BH319" s="340"/>
      <c r="BI319" s="340"/>
      <c r="BJ319" s="340"/>
      <c r="BK319" s="340"/>
      <c r="BL319" s="340"/>
      <c r="BM319" s="340"/>
      <c r="BN319" s="340"/>
      <c r="BO319" s="340"/>
      <c r="BP319" s="340"/>
      <c r="BQ319" s="341"/>
      <c r="BR319" s="340"/>
      <c r="BS319" s="340"/>
      <c r="BT319" s="340"/>
      <c r="BU319" s="340"/>
      <c r="BV319" s="340"/>
      <c r="BW319" s="340"/>
      <c r="BX319" s="340"/>
      <c r="BY319" s="340"/>
      <c r="BZ319" s="340"/>
      <c r="CA319" s="340"/>
    </row>
    <row r="320" spans="2:79">
      <c r="B320" s="343"/>
      <c r="C320" s="337"/>
      <c r="D320" s="338"/>
      <c r="E320" s="339"/>
      <c r="F320" s="340"/>
      <c r="G320" s="340"/>
      <c r="H320" s="340"/>
      <c r="I320" s="340"/>
      <c r="J320" s="340"/>
      <c r="K320" s="340"/>
      <c r="L320" s="340"/>
      <c r="M320" s="340"/>
      <c r="N320" s="340"/>
      <c r="O320" s="340"/>
      <c r="P320" s="340"/>
      <c r="Q320" s="341"/>
      <c r="R320" s="340"/>
      <c r="S320" s="340"/>
      <c r="T320" s="340"/>
      <c r="U320" s="340"/>
      <c r="V320" s="340"/>
      <c r="W320" s="340"/>
      <c r="X320" s="340"/>
      <c r="Y320" s="340"/>
      <c r="Z320" s="340"/>
      <c r="AA320" s="340"/>
      <c r="AB320" s="340"/>
      <c r="AC320" s="340"/>
      <c r="AD320" s="341"/>
      <c r="AE320" s="340"/>
      <c r="AF320" s="340"/>
      <c r="AG320" s="340"/>
      <c r="AH320" s="340"/>
      <c r="AI320" s="340"/>
      <c r="AJ320" s="340"/>
      <c r="AK320" s="340"/>
      <c r="AL320" s="340"/>
      <c r="AM320" s="340"/>
      <c r="AN320" s="340"/>
      <c r="AO320" s="340"/>
      <c r="AP320" s="340"/>
      <c r="AQ320" s="341"/>
      <c r="AR320" s="340"/>
      <c r="AS320" s="340"/>
      <c r="AT320" s="340"/>
      <c r="AU320" s="340"/>
      <c r="AV320" s="340"/>
      <c r="AW320" s="340"/>
      <c r="AX320" s="340"/>
      <c r="AY320" s="340"/>
      <c r="AZ320" s="340"/>
      <c r="BA320" s="340"/>
      <c r="BB320" s="340"/>
      <c r="BC320" s="340"/>
      <c r="BD320" s="341"/>
      <c r="BE320" s="340"/>
      <c r="BF320" s="340"/>
      <c r="BG320" s="340"/>
      <c r="BH320" s="340"/>
      <c r="BI320" s="340"/>
      <c r="BJ320" s="340"/>
      <c r="BK320" s="340"/>
      <c r="BL320" s="340"/>
      <c r="BM320" s="340"/>
      <c r="BN320" s="340"/>
      <c r="BO320" s="340"/>
      <c r="BP320" s="340"/>
      <c r="BQ320" s="341"/>
      <c r="BR320" s="340"/>
      <c r="BS320" s="340"/>
      <c r="BT320" s="340"/>
      <c r="BU320" s="340"/>
      <c r="BV320" s="340"/>
      <c r="BW320" s="340"/>
      <c r="BX320" s="340"/>
      <c r="BY320" s="340"/>
      <c r="BZ320" s="340"/>
      <c r="CA320" s="340"/>
    </row>
    <row r="321" spans="2:79">
      <c r="B321" s="343"/>
      <c r="C321" s="337"/>
      <c r="D321" s="338"/>
      <c r="E321" s="339"/>
      <c r="F321" s="340"/>
      <c r="G321" s="340"/>
      <c r="H321" s="340"/>
      <c r="I321" s="340"/>
      <c r="J321" s="340"/>
      <c r="K321" s="340"/>
      <c r="L321" s="340"/>
      <c r="M321" s="340"/>
      <c r="N321" s="340"/>
      <c r="O321" s="340"/>
      <c r="P321" s="340"/>
      <c r="Q321" s="341"/>
      <c r="R321" s="340"/>
      <c r="S321" s="340"/>
      <c r="T321" s="340"/>
      <c r="U321" s="340"/>
      <c r="V321" s="340"/>
      <c r="W321" s="340"/>
      <c r="X321" s="340"/>
      <c r="Y321" s="340"/>
      <c r="Z321" s="340"/>
      <c r="AA321" s="340"/>
      <c r="AB321" s="340"/>
      <c r="AC321" s="340"/>
      <c r="AD321" s="341"/>
      <c r="AE321" s="340"/>
      <c r="AF321" s="340"/>
      <c r="AG321" s="340"/>
      <c r="AH321" s="340"/>
      <c r="AI321" s="340"/>
      <c r="AJ321" s="340"/>
      <c r="AK321" s="340"/>
      <c r="AL321" s="340"/>
      <c r="AM321" s="340"/>
      <c r="AN321" s="340"/>
      <c r="AO321" s="340"/>
      <c r="AP321" s="340"/>
      <c r="AQ321" s="341"/>
      <c r="AR321" s="340"/>
      <c r="AS321" s="340"/>
      <c r="AT321" s="340"/>
      <c r="AU321" s="340"/>
      <c r="AV321" s="340"/>
      <c r="AW321" s="340"/>
      <c r="AX321" s="340"/>
      <c r="AY321" s="340"/>
      <c r="AZ321" s="340"/>
      <c r="BA321" s="340"/>
      <c r="BB321" s="340"/>
      <c r="BC321" s="340"/>
      <c r="BD321" s="341"/>
      <c r="BE321" s="340"/>
      <c r="BF321" s="340"/>
      <c r="BG321" s="340"/>
      <c r="BH321" s="340"/>
      <c r="BI321" s="340"/>
      <c r="BJ321" s="340"/>
      <c r="BK321" s="340"/>
      <c r="BL321" s="340"/>
      <c r="BM321" s="340"/>
      <c r="BN321" s="340"/>
      <c r="BO321" s="340"/>
      <c r="BP321" s="340"/>
      <c r="BQ321" s="341"/>
      <c r="BR321" s="340"/>
      <c r="BS321" s="340"/>
      <c r="BT321" s="340"/>
      <c r="BU321" s="340"/>
      <c r="BV321" s="340"/>
      <c r="BW321" s="340"/>
      <c r="BX321" s="340"/>
      <c r="BY321" s="340"/>
      <c r="BZ321" s="340"/>
      <c r="CA321" s="340"/>
    </row>
    <row r="322" spans="2:79">
      <c r="B322" s="343"/>
    </row>
    <row r="323" spans="2:79">
      <c r="B323" s="343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A030-B03C-44E0-B5B3-AA5ED4E541A8}">
  <dimension ref="A1:CC125"/>
  <sheetViews>
    <sheetView showGridLines="0" zoomScaleNormal="100" workbookViewId="0">
      <pane xSplit="5" topLeftCell="BU1" activePane="topRight" state="frozen"/>
      <selection pane="topRight" activeCell="B5" sqref="B5"/>
    </sheetView>
  </sheetViews>
  <sheetFormatPr defaultColWidth="10.7265625" defaultRowHeight="17.5" customHeight="1"/>
  <cols>
    <col min="1" max="1" width="1.7265625" style="73" customWidth="1"/>
    <col min="2" max="4" width="10.7265625" style="73"/>
    <col min="5" max="5" width="14.1796875" style="103" customWidth="1"/>
    <col min="6" max="7" width="0.81640625" style="74" customWidth="1"/>
    <col min="8" max="62" width="12.7265625" style="73" customWidth="1"/>
    <col min="63" max="63" width="12.7265625" style="84" customWidth="1"/>
    <col min="64" max="64" width="12.7265625" style="73" customWidth="1"/>
    <col min="65" max="65" width="12.7265625" style="74" customWidth="1"/>
    <col min="66" max="66" width="12.7265625" style="73" customWidth="1"/>
    <col min="67" max="67" width="12.7265625" style="74" customWidth="1"/>
    <col min="68" max="71" width="12.7265625" style="73" customWidth="1"/>
    <col min="72" max="72" width="15.54296875" style="73" bestFit="1" customWidth="1"/>
    <col min="73" max="73" width="12.7265625" style="73" customWidth="1"/>
    <col min="74" max="79" width="10.7265625" style="73"/>
    <col min="80" max="80" width="9.6328125" style="74" customWidth="1"/>
    <col min="81" max="81" width="12.6328125" style="74" bestFit="1" customWidth="1"/>
    <col min="82" max="16384" width="10.7265625" style="73"/>
  </cols>
  <sheetData>
    <row r="1" spans="1:81" ht="10" customHeight="1">
      <c r="E1" s="73"/>
      <c r="BK1" s="74"/>
    </row>
    <row r="2" spans="1:81" ht="17.5" customHeight="1">
      <c r="E2" s="226"/>
      <c r="BK2" s="74"/>
    </row>
    <row r="3" spans="1:81" ht="17.5" customHeight="1">
      <c r="E3" s="226"/>
      <c r="BK3" s="74"/>
    </row>
    <row r="4" spans="1:81" ht="17.5" customHeight="1">
      <c r="E4" s="73"/>
      <c r="BK4" s="74"/>
    </row>
    <row r="5" spans="1:81" s="75" customFormat="1" ht="24.75" customHeight="1">
      <c r="B5" s="76" t="s">
        <v>97</v>
      </c>
      <c r="C5" s="77"/>
      <c r="D5" s="77"/>
      <c r="E5" s="77"/>
      <c r="F5" s="78"/>
      <c r="G5" s="78"/>
      <c r="H5" s="79">
        <v>43496</v>
      </c>
      <c r="I5" s="80">
        <v>43524</v>
      </c>
      <c r="J5" s="80">
        <v>43555</v>
      </c>
      <c r="K5" s="80">
        <v>43585</v>
      </c>
      <c r="L5" s="80">
        <v>43616</v>
      </c>
      <c r="M5" s="80">
        <v>43646</v>
      </c>
      <c r="N5" s="80">
        <v>43677</v>
      </c>
      <c r="O5" s="80">
        <v>43708</v>
      </c>
      <c r="P5" s="80">
        <v>43738</v>
      </c>
      <c r="Q5" s="80">
        <v>43769</v>
      </c>
      <c r="R5" s="80">
        <v>43799</v>
      </c>
      <c r="S5" s="80">
        <v>43830</v>
      </c>
      <c r="T5" s="81" t="s">
        <v>93</v>
      </c>
      <c r="U5" s="80">
        <v>43861</v>
      </c>
      <c r="V5" s="80">
        <v>43890</v>
      </c>
      <c r="W5" s="80">
        <v>43921</v>
      </c>
      <c r="X5" s="80">
        <v>43951</v>
      </c>
      <c r="Y5" s="80">
        <v>43982</v>
      </c>
      <c r="Z5" s="80">
        <v>44012</v>
      </c>
      <c r="AA5" s="80">
        <v>44043</v>
      </c>
      <c r="AB5" s="80">
        <v>44074</v>
      </c>
      <c r="AC5" s="80">
        <v>44104</v>
      </c>
      <c r="AD5" s="80">
        <v>44135</v>
      </c>
      <c r="AE5" s="80">
        <v>44165</v>
      </c>
      <c r="AF5" s="80">
        <v>44196</v>
      </c>
      <c r="AG5" s="81" t="s">
        <v>94</v>
      </c>
      <c r="AH5" s="80">
        <v>44227</v>
      </c>
      <c r="AI5" s="80">
        <v>44255</v>
      </c>
      <c r="AJ5" s="80">
        <v>44286</v>
      </c>
      <c r="AK5" s="80">
        <v>44316</v>
      </c>
      <c r="AL5" s="80">
        <v>44347</v>
      </c>
      <c r="AM5" s="80">
        <v>44377</v>
      </c>
      <c r="AN5" s="80">
        <v>44408</v>
      </c>
      <c r="AO5" s="80">
        <v>44439</v>
      </c>
      <c r="AP5" s="80">
        <v>44469</v>
      </c>
      <c r="AQ5" s="80">
        <v>44500</v>
      </c>
      <c r="AR5" s="80">
        <v>44530</v>
      </c>
      <c r="AS5" s="80">
        <v>44561</v>
      </c>
      <c r="AT5" s="81" t="s">
        <v>95</v>
      </c>
      <c r="AU5" s="80">
        <v>44592</v>
      </c>
      <c r="AV5" s="80">
        <v>44620</v>
      </c>
      <c r="AW5" s="80">
        <v>44651</v>
      </c>
      <c r="AX5" s="80">
        <v>44681</v>
      </c>
      <c r="AY5" s="80">
        <v>44712</v>
      </c>
      <c r="AZ5" s="80">
        <v>44742</v>
      </c>
      <c r="BA5" s="80">
        <v>44773</v>
      </c>
      <c r="BB5" s="80">
        <v>44804</v>
      </c>
      <c r="BC5" s="80">
        <v>44834</v>
      </c>
      <c r="BD5" s="80">
        <v>44865</v>
      </c>
      <c r="BE5" s="80">
        <v>44895</v>
      </c>
      <c r="BF5" s="80">
        <v>44926</v>
      </c>
      <c r="BG5" s="81" t="s">
        <v>96</v>
      </c>
      <c r="BH5" s="80">
        <v>44957</v>
      </c>
      <c r="BI5" s="80">
        <v>44985</v>
      </c>
      <c r="BJ5" s="80">
        <v>45016</v>
      </c>
      <c r="BK5" s="80">
        <v>45046</v>
      </c>
      <c r="BL5" s="80">
        <v>45077</v>
      </c>
      <c r="BM5" s="80">
        <v>45107</v>
      </c>
      <c r="BN5" s="80">
        <v>45138</v>
      </c>
      <c r="BO5" s="80">
        <v>45169</v>
      </c>
      <c r="BP5" s="80">
        <v>45199</v>
      </c>
      <c r="BQ5" s="80">
        <v>45230</v>
      </c>
      <c r="BR5" s="80">
        <v>45260</v>
      </c>
      <c r="BS5" s="80">
        <v>45291</v>
      </c>
      <c r="BT5" s="81" t="s">
        <v>105</v>
      </c>
      <c r="BU5" s="80">
        <v>45322</v>
      </c>
      <c r="BV5" s="80">
        <v>45351</v>
      </c>
      <c r="BW5" s="80">
        <v>45382</v>
      </c>
      <c r="BX5" s="80">
        <v>45412</v>
      </c>
      <c r="BY5" s="80">
        <v>45443</v>
      </c>
      <c r="BZ5" s="80">
        <v>45473</v>
      </c>
      <c r="CA5" s="80">
        <v>45504</v>
      </c>
      <c r="CB5" s="258">
        <v>45535</v>
      </c>
      <c r="CC5" s="259" t="s">
        <v>180</v>
      </c>
    </row>
    <row r="6" spans="1:81" s="86" customFormat="1" ht="5.15" customHeight="1">
      <c r="A6" s="73"/>
      <c r="B6" s="72"/>
      <c r="C6" s="71"/>
      <c r="D6" s="71"/>
      <c r="E6" s="71"/>
      <c r="F6" s="82"/>
      <c r="G6" s="82"/>
      <c r="H6" s="83">
        <v>2019</v>
      </c>
      <c r="I6" s="83">
        <v>2019</v>
      </c>
      <c r="J6" s="83">
        <v>2019</v>
      </c>
      <c r="K6" s="83">
        <v>2019</v>
      </c>
      <c r="L6" s="83">
        <v>2019</v>
      </c>
      <c r="M6" s="83">
        <v>2019</v>
      </c>
      <c r="N6" s="83">
        <v>2019</v>
      </c>
      <c r="O6" s="83">
        <v>2019</v>
      </c>
      <c r="P6" s="83">
        <v>2019</v>
      </c>
      <c r="Q6" s="83">
        <v>2019</v>
      </c>
      <c r="R6" s="83">
        <v>2019</v>
      </c>
      <c r="S6" s="83">
        <v>2019</v>
      </c>
      <c r="T6" s="83"/>
      <c r="U6" s="83">
        <v>2020</v>
      </c>
      <c r="V6" s="83">
        <v>2020</v>
      </c>
      <c r="W6" s="83">
        <v>2020</v>
      </c>
      <c r="X6" s="83">
        <v>2020</v>
      </c>
      <c r="Y6" s="83">
        <v>2020</v>
      </c>
      <c r="Z6" s="83">
        <v>2020</v>
      </c>
      <c r="AA6" s="83">
        <v>2020</v>
      </c>
      <c r="AB6" s="83">
        <v>2020</v>
      </c>
      <c r="AC6" s="83">
        <v>2020</v>
      </c>
      <c r="AD6" s="83">
        <v>2020</v>
      </c>
      <c r="AE6" s="83">
        <v>2020</v>
      </c>
      <c r="AF6" s="83">
        <v>2020</v>
      </c>
      <c r="AG6" s="83"/>
      <c r="AH6" s="83">
        <v>2021</v>
      </c>
      <c r="AI6" s="83">
        <v>2021</v>
      </c>
      <c r="AJ6" s="83">
        <v>2021</v>
      </c>
      <c r="AK6" s="83">
        <v>2021</v>
      </c>
      <c r="AL6" s="83">
        <v>2021</v>
      </c>
      <c r="AM6" s="83">
        <v>2021</v>
      </c>
      <c r="AN6" s="83">
        <v>2021</v>
      </c>
      <c r="AO6" s="83">
        <v>2021</v>
      </c>
      <c r="AP6" s="83">
        <v>2021</v>
      </c>
      <c r="AQ6" s="83">
        <v>2021</v>
      </c>
      <c r="AR6" s="83">
        <v>2021</v>
      </c>
      <c r="AS6" s="83">
        <v>2021</v>
      </c>
      <c r="AT6" s="83"/>
      <c r="AU6" s="83">
        <v>2022</v>
      </c>
      <c r="AV6" s="83">
        <v>2022</v>
      </c>
      <c r="AW6" s="83">
        <v>2022</v>
      </c>
      <c r="AX6" s="83">
        <v>2022</v>
      </c>
      <c r="AY6" s="83">
        <v>2022</v>
      </c>
      <c r="AZ6" s="83">
        <v>2022</v>
      </c>
      <c r="BA6" s="83">
        <v>2022</v>
      </c>
      <c r="BB6" s="83">
        <v>2022</v>
      </c>
      <c r="BC6" s="83">
        <v>2022</v>
      </c>
      <c r="BD6" s="83">
        <v>2022</v>
      </c>
      <c r="BE6" s="83">
        <v>2022</v>
      </c>
      <c r="BF6" s="83">
        <v>2022</v>
      </c>
      <c r="BG6" s="83"/>
      <c r="BH6" s="83">
        <v>2023</v>
      </c>
      <c r="BI6" s="83">
        <v>2023</v>
      </c>
      <c r="BJ6" s="83">
        <v>2023</v>
      </c>
      <c r="BK6" s="84"/>
      <c r="BL6" s="85"/>
      <c r="BM6" s="85"/>
      <c r="BN6" s="85"/>
      <c r="BO6" s="85"/>
      <c r="BP6" s="85"/>
      <c r="BQ6" s="85"/>
      <c r="BR6" s="85"/>
      <c r="BS6" s="85"/>
      <c r="BT6" s="83"/>
      <c r="CB6" s="84"/>
      <c r="CC6" s="347"/>
    </row>
    <row r="7" spans="1:81" s="93" customFormat="1" ht="5.15" customHeight="1">
      <c r="A7" s="73"/>
      <c r="B7" s="87"/>
      <c r="C7" s="88"/>
      <c r="D7" s="88"/>
      <c r="E7" s="88"/>
      <c r="F7" s="89"/>
      <c r="G7" s="89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1"/>
      <c r="BL7" s="92"/>
      <c r="BM7" s="92"/>
      <c r="BN7" s="92"/>
      <c r="BO7" s="92"/>
      <c r="BP7" s="92"/>
      <c r="BQ7" s="92"/>
      <c r="BR7" s="92"/>
      <c r="BS7" s="92"/>
      <c r="BT7" s="90"/>
      <c r="CB7" s="84"/>
      <c r="CC7" s="348"/>
    </row>
    <row r="8" spans="1:81" s="100" customFormat="1" ht="17.5" customHeight="1">
      <c r="A8" s="86"/>
      <c r="B8" s="94" t="s">
        <v>98</v>
      </c>
      <c r="C8" s="95"/>
      <c r="D8" s="95"/>
      <c r="E8" s="95" t="s">
        <v>48</v>
      </c>
      <c r="F8" s="96"/>
      <c r="G8" s="96"/>
      <c r="H8" s="97">
        <v>2198523</v>
      </c>
      <c r="I8" s="97">
        <v>1318037</v>
      </c>
      <c r="J8" s="97">
        <v>1231579</v>
      </c>
      <c r="K8" s="97">
        <v>1256888</v>
      </c>
      <c r="L8" s="97">
        <v>1360790</v>
      </c>
      <c r="M8" s="97">
        <v>1368506</v>
      </c>
      <c r="N8" s="97">
        <v>1379597</v>
      </c>
      <c r="O8" s="97">
        <v>1429317</v>
      </c>
      <c r="P8" s="97">
        <v>1402956</v>
      </c>
      <c r="Q8" s="97">
        <v>1533268</v>
      </c>
      <c r="R8" s="97">
        <v>1665139</v>
      </c>
      <c r="S8" s="97">
        <v>2324636</v>
      </c>
      <c r="T8" s="98">
        <v>18469236</v>
      </c>
      <c r="U8" s="97">
        <v>6276485</v>
      </c>
      <c r="V8" s="97">
        <v>4052926</v>
      </c>
      <c r="W8" s="97">
        <v>3223697</v>
      </c>
      <c r="X8" s="97">
        <v>1153715</v>
      </c>
      <c r="Y8" s="97">
        <v>1135548</v>
      </c>
      <c r="Z8" s="97">
        <v>1037090</v>
      </c>
      <c r="AA8" s="97">
        <v>1430854</v>
      </c>
      <c r="AB8" s="97">
        <v>1834514</v>
      </c>
      <c r="AC8" s="97">
        <v>2617447</v>
      </c>
      <c r="AD8" s="97">
        <v>3773854</v>
      </c>
      <c r="AE8" s="97">
        <v>3889808</v>
      </c>
      <c r="AF8" s="97">
        <v>3890387</v>
      </c>
      <c r="AG8" s="98">
        <v>34316325</v>
      </c>
      <c r="AH8" s="97">
        <v>5187169.0999999996</v>
      </c>
      <c r="AI8" s="97">
        <v>3969073.06</v>
      </c>
      <c r="AJ8" s="97">
        <v>3600203</v>
      </c>
      <c r="AK8" s="97">
        <v>3141430.2735394775</v>
      </c>
      <c r="AL8" s="97">
        <v>3303763</v>
      </c>
      <c r="AM8" s="97">
        <v>4089667.4469294399</v>
      </c>
      <c r="AN8" s="97">
        <v>4075244</v>
      </c>
      <c r="AO8" s="97">
        <v>4358494.7364780493</v>
      </c>
      <c r="AP8" s="97">
        <v>4692635.4035999998</v>
      </c>
      <c r="AQ8" s="97">
        <v>5086875</v>
      </c>
      <c r="AR8" s="97">
        <v>4757446.3184089996</v>
      </c>
      <c r="AS8" s="97">
        <v>7950473.6174280001</v>
      </c>
      <c r="AT8" s="98">
        <v>54212474.956383973</v>
      </c>
      <c r="AU8" s="97">
        <v>8300270</v>
      </c>
      <c r="AV8" s="99">
        <v>7930560</v>
      </c>
      <c r="AW8" s="97">
        <v>8479558.0000000019</v>
      </c>
      <c r="AX8" s="97">
        <v>6715806</v>
      </c>
      <c r="AY8" s="97">
        <v>7113665</v>
      </c>
      <c r="AZ8" s="97">
        <v>7191766.9299999997</v>
      </c>
      <c r="BA8" s="97">
        <v>11415299.26</v>
      </c>
      <c r="BB8" s="97">
        <v>6799541.3899999997</v>
      </c>
      <c r="BC8" s="97">
        <v>7056355.96</v>
      </c>
      <c r="BD8" s="97">
        <v>8708564.4299999997</v>
      </c>
      <c r="BE8" s="97">
        <v>7128541.9500000002</v>
      </c>
      <c r="BF8" s="97">
        <v>7728847.4399999995</v>
      </c>
      <c r="BG8" s="98">
        <v>94568776.359999985</v>
      </c>
      <c r="BH8" s="97">
        <v>12929737.970000001</v>
      </c>
      <c r="BI8" s="97">
        <v>8921125.3100000005</v>
      </c>
      <c r="BJ8" s="97">
        <v>7930540.5699999975</v>
      </c>
      <c r="BK8" s="97">
        <v>7250205.4900000002</v>
      </c>
      <c r="BL8" s="97">
        <v>8716010.6800000016</v>
      </c>
      <c r="BM8" s="97">
        <v>8378215.2400000002</v>
      </c>
      <c r="BN8" s="97">
        <v>7917602.9999999991</v>
      </c>
      <c r="BO8" s="97">
        <v>8515006.5899999999</v>
      </c>
      <c r="BP8" s="97">
        <v>8172079.0848093955</v>
      </c>
      <c r="BQ8" s="97">
        <v>7979112</v>
      </c>
      <c r="BR8" s="97">
        <v>8306135.8681681724</v>
      </c>
      <c r="BS8" s="97">
        <v>12529377.760000002</v>
      </c>
      <c r="BT8" s="98">
        <v>107545149.56297755</v>
      </c>
      <c r="BU8" s="97">
        <v>12968491.220000001</v>
      </c>
      <c r="BV8" s="97">
        <v>11406063.710000001</v>
      </c>
      <c r="BW8" s="97">
        <v>9373381.5899999999</v>
      </c>
      <c r="BX8" s="97">
        <v>9179494.8500000015</v>
      </c>
      <c r="BY8" s="97">
        <v>9600161.5610282086</v>
      </c>
      <c r="BZ8" s="97">
        <v>9798679.7420000006</v>
      </c>
      <c r="CA8" s="97">
        <v>10344038.52</v>
      </c>
      <c r="CB8" s="97">
        <v>10504554.49735</v>
      </c>
      <c r="CC8" s="98">
        <v>83174865.690378189</v>
      </c>
    </row>
    <row r="9" spans="1:81" s="107" customFormat="1" ht="17.5" customHeight="1">
      <c r="A9" s="101"/>
      <c r="B9" s="102" t="s">
        <v>99</v>
      </c>
      <c r="C9" s="67"/>
      <c r="D9" s="67"/>
      <c r="E9" s="103">
        <v>43070</v>
      </c>
      <c r="F9" s="104"/>
      <c r="G9" s="104"/>
      <c r="H9" s="63">
        <v>2198523</v>
      </c>
      <c r="I9" s="63">
        <v>1318037</v>
      </c>
      <c r="J9" s="63">
        <v>1231579</v>
      </c>
      <c r="K9" s="63">
        <v>1256888</v>
      </c>
      <c r="L9" s="63">
        <v>1360790</v>
      </c>
      <c r="M9" s="63">
        <v>1368506</v>
      </c>
      <c r="N9" s="63">
        <v>1379597</v>
      </c>
      <c r="O9" s="63">
        <v>1429317</v>
      </c>
      <c r="P9" s="63">
        <v>1402956</v>
      </c>
      <c r="Q9" s="63">
        <v>1373532.46</v>
      </c>
      <c r="R9" s="63">
        <v>1416148.79</v>
      </c>
      <c r="S9" s="63">
        <v>1442042.19</v>
      </c>
      <c r="T9" s="64">
        <v>17177916.440000001</v>
      </c>
      <c r="U9" s="63">
        <v>2303577.54</v>
      </c>
      <c r="V9" s="63">
        <v>1281107.3539148204</v>
      </c>
      <c r="W9" s="63">
        <v>1003108.1872746282</v>
      </c>
      <c r="X9" s="105">
        <v>0</v>
      </c>
      <c r="Y9" s="105">
        <v>0</v>
      </c>
      <c r="Z9" s="105">
        <v>0</v>
      </c>
      <c r="AA9" s="63">
        <v>0</v>
      </c>
      <c r="AB9" s="63">
        <v>319580</v>
      </c>
      <c r="AC9" s="63">
        <v>872749.18</v>
      </c>
      <c r="AD9" s="63">
        <v>1041814.83</v>
      </c>
      <c r="AE9" s="63">
        <v>1114534.31</v>
      </c>
      <c r="AF9" s="63">
        <v>907753.26</v>
      </c>
      <c r="AG9" s="64">
        <v>8844224.6611894481</v>
      </c>
      <c r="AH9" s="63">
        <v>2103813.14</v>
      </c>
      <c r="AI9" s="63">
        <v>1094899.9000000001</v>
      </c>
      <c r="AJ9" s="63">
        <v>784475.24</v>
      </c>
      <c r="AK9" s="63">
        <v>596312.52</v>
      </c>
      <c r="AL9" s="63">
        <v>520577.72999999975</v>
      </c>
      <c r="AM9" s="63">
        <v>629019.43692943989</v>
      </c>
      <c r="AN9" s="63">
        <v>1026596.686184</v>
      </c>
      <c r="AO9" s="63">
        <v>1116768.3025510069</v>
      </c>
      <c r="AP9" s="63">
        <v>1235899.1300000001</v>
      </c>
      <c r="AQ9" s="63">
        <v>1371681.9826018317</v>
      </c>
      <c r="AR9" s="63">
        <v>1244946.5700001116</v>
      </c>
      <c r="AS9" s="63">
        <v>976714.92742800061</v>
      </c>
      <c r="AT9" s="64">
        <v>12701705.565694392</v>
      </c>
      <c r="AU9" s="63">
        <v>2610124.2118199999</v>
      </c>
      <c r="AV9" s="106">
        <v>1270851.9817939803</v>
      </c>
      <c r="AW9" s="63">
        <v>1358865.581182261</v>
      </c>
      <c r="AX9" s="63">
        <v>1409416</v>
      </c>
      <c r="AY9" s="63">
        <v>1496992.6946203781</v>
      </c>
      <c r="AZ9" s="63">
        <v>1451286.0654122615</v>
      </c>
      <c r="BA9" s="63">
        <v>1488054.5199999996</v>
      </c>
      <c r="BB9" s="63">
        <v>1510557.4799999995</v>
      </c>
      <c r="BC9" s="63">
        <v>1501917.71</v>
      </c>
      <c r="BD9" s="63">
        <v>1414308.1199999992</v>
      </c>
      <c r="BE9" s="63">
        <v>1473332</v>
      </c>
      <c r="BF9" s="63">
        <v>1620242.04</v>
      </c>
      <c r="BG9" s="64">
        <v>18605948.404828876</v>
      </c>
      <c r="BH9" s="63">
        <v>2625671.75</v>
      </c>
      <c r="BI9" s="63">
        <v>1508184.8800000001</v>
      </c>
      <c r="BJ9" s="63">
        <v>1443398.93</v>
      </c>
      <c r="BK9" s="63">
        <v>1481130.2</v>
      </c>
      <c r="BL9" s="63">
        <v>1560684.54</v>
      </c>
      <c r="BM9" s="63">
        <v>1763604.51</v>
      </c>
      <c r="BN9" s="63">
        <v>1655090.9238033907</v>
      </c>
      <c r="BO9" s="63">
        <v>1664858.9900000002</v>
      </c>
      <c r="BP9" s="63">
        <v>1636175.94</v>
      </c>
      <c r="BQ9" s="63">
        <v>1547293.933636127</v>
      </c>
      <c r="BR9" s="63">
        <v>1535855.52</v>
      </c>
      <c r="BS9" s="63">
        <v>1654460.35</v>
      </c>
      <c r="BT9" s="64">
        <v>20076410.467439521</v>
      </c>
      <c r="BU9" s="63">
        <v>2763334.25</v>
      </c>
      <c r="BV9" s="63">
        <v>1744327.42</v>
      </c>
      <c r="BW9" s="63">
        <v>1714965.34</v>
      </c>
      <c r="BX9" s="63">
        <v>1753214.06</v>
      </c>
      <c r="BY9" s="63">
        <v>1724696.04</v>
      </c>
      <c r="BZ9" s="63">
        <v>1801317.1800000002</v>
      </c>
      <c r="CA9" s="63">
        <v>1794228.81</v>
      </c>
      <c r="CB9" s="63">
        <v>1786786.86</v>
      </c>
      <c r="CC9" s="64">
        <v>15082869.959999999</v>
      </c>
    </row>
    <row r="10" spans="1:81" s="93" customFormat="1" ht="17.5" customHeight="1">
      <c r="A10" s="86"/>
      <c r="B10" s="102" t="s">
        <v>100</v>
      </c>
      <c r="C10" s="65"/>
      <c r="D10" s="65"/>
      <c r="E10" s="103">
        <v>43770</v>
      </c>
      <c r="F10" s="108"/>
      <c r="G10" s="108"/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614739.16</v>
      </c>
      <c r="T10" s="64">
        <v>614739.16</v>
      </c>
      <c r="U10" s="63">
        <v>597830.6</v>
      </c>
      <c r="V10" s="63">
        <v>582892.31999999995</v>
      </c>
      <c r="W10" s="63">
        <v>457839.66</v>
      </c>
      <c r="X10" s="63">
        <v>120067.06074041396</v>
      </c>
      <c r="Y10" s="63">
        <v>85104.307702252627</v>
      </c>
      <c r="Z10" s="63">
        <v>30485.755330954671</v>
      </c>
      <c r="AA10" s="63">
        <v>680854</v>
      </c>
      <c r="AB10" s="63">
        <v>684059.32053299993</v>
      </c>
      <c r="AC10" s="63">
        <v>665489.9599999995</v>
      </c>
      <c r="AD10" s="63">
        <v>670795.49935000041</v>
      </c>
      <c r="AE10" s="63">
        <v>703872.66000000015</v>
      </c>
      <c r="AF10" s="63">
        <v>741719.53000000014</v>
      </c>
      <c r="AG10" s="64">
        <v>6021010.673656621</v>
      </c>
      <c r="AH10" s="63">
        <v>713233.31</v>
      </c>
      <c r="AI10" s="63">
        <v>419226.34</v>
      </c>
      <c r="AJ10" s="63">
        <v>478860.76</v>
      </c>
      <c r="AK10" s="63">
        <v>390369.17000000004</v>
      </c>
      <c r="AL10" s="106">
        <v>473430</v>
      </c>
      <c r="AM10" s="63">
        <v>580636</v>
      </c>
      <c r="AN10" s="63">
        <v>512324</v>
      </c>
      <c r="AO10" s="63">
        <v>497828.89</v>
      </c>
      <c r="AP10" s="63">
        <v>484950.11000000004</v>
      </c>
      <c r="AQ10" s="63">
        <v>420639.12881790841</v>
      </c>
      <c r="AR10" s="63">
        <v>567563.42999999993</v>
      </c>
      <c r="AS10" s="63">
        <v>620345.64999999991</v>
      </c>
      <c r="AT10" s="64">
        <v>6159406.7888179086</v>
      </c>
      <c r="AU10" s="63">
        <v>845090.01</v>
      </c>
      <c r="AV10" s="106">
        <v>592141.30132677068</v>
      </c>
      <c r="AW10" s="63">
        <v>441549.95747003896</v>
      </c>
      <c r="AX10" s="63">
        <v>481375.76</v>
      </c>
      <c r="AY10" s="63">
        <v>439668.99783238926</v>
      </c>
      <c r="AZ10" s="63">
        <v>575864.6399999999</v>
      </c>
      <c r="BA10" s="63">
        <v>582723.6</v>
      </c>
      <c r="BB10" s="63">
        <v>440890.16000000003</v>
      </c>
      <c r="BC10" s="63">
        <v>596318.46</v>
      </c>
      <c r="BD10" s="63">
        <v>519862.37</v>
      </c>
      <c r="BE10" s="63">
        <v>563476.27</v>
      </c>
      <c r="BF10" s="63">
        <v>531837.91999999993</v>
      </c>
      <c r="BG10" s="64">
        <v>6610799.4466291983</v>
      </c>
      <c r="BH10" s="63">
        <v>468028.91000000003</v>
      </c>
      <c r="BI10" s="63">
        <v>273105.65000000002</v>
      </c>
      <c r="BJ10" s="63">
        <v>226029.16999999998</v>
      </c>
      <c r="BK10" s="63">
        <v>284269.67000000004</v>
      </c>
      <c r="BL10" s="63">
        <v>247184.63999999998</v>
      </c>
      <c r="BM10" s="63">
        <v>389133.73</v>
      </c>
      <c r="BN10" s="63">
        <v>281928.21219545283</v>
      </c>
      <c r="BO10" s="63">
        <v>321139.43</v>
      </c>
      <c r="BP10" s="63">
        <v>282982.65480939602</v>
      </c>
      <c r="BQ10" s="63">
        <v>309956.8037675026</v>
      </c>
      <c r="BR10" s="63">
        <v>259383.69816817201</v>
      </c>
      <c r="BS10" s="63">
        <v>226116.13999999998</v>
      </c>
      <c r="BT10" s="64">
        <v>3569258.7089405241</v>
      </c>
      <c r="BU10" s="63">
        <v>482901.14</v>
      </c>
      <c r="BV10" s="63">
        <v>295459.43</v>
      </c>
      <c r="BW10" s="63">
        <v>207641.77</v>
      </c>
      <c r="BX10" s="63">
        <v>94660.46</v>
      </c>
      <c r="BY10" s="63">
        <v>670822.30102820799</v>
      </c>
      <c r="BZ10" s="63">
        <v>332268.07</v>
      </c>
      <c r="CA10" s="63">
        <v>331290.06</v>
      </c>
      <c r="CB10" s="63">
        <v>604960.22</v>
      </c>
      <c r="CC10" s="64">
        <v>3020003.4510282082</v>
      </c>
    </row>
    <row r="11" spans="1:81" s="86" customFormat="1" ht="15.5" customHeight="1">
      <c r="B11" s="102" t="s">
        <v>88</v>
      </c>
      <c r="C11" s="65"/>
      <c r="D11" s="65"/>
      <c r="E11" s="103">
        <v>43709</v>
      </c>
      <c r="F11" s="108"/>
      <c r="G11" s="108"/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159735.54</v>
      </c>
      <c r="R11" s="63">
        <v>248990.21</v>
      </c>
      <c r="S11" s="63">
        <v>267854.65000000002</v>
      </c>
      <c r="T11" s="64">
        <v>676580.4</v>
      </c>
      <c r="U11" s="63">
        <v>402865.77999999997</v>
      </c>
      <c r="V11" s="63">
        <v>263412.91000000003</v>
      </c>
      <c r="W11" s="63">
        <v>236402.77000000002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79295.600000000006</v>
      </c>
      <c r="AD11" s="63">
        <v>161427.85</v>
      </c>
      <c r="AE11" s="63">
        <v>253592.69</v>
      </c>
      <c r="AF11" s="63">
        <v>319574.81</v>
      </c>
      <c r="AG11" s="64">
        <v>1716572.41</v>
      </c>
      <c r="AH11" s="63">
        <v>286646.96999999997</v>
      </c>
      <c r="AI11" s="63">
        <v>203908.88</v>
      </c>
      <c r="AJ11" s="63">
        <v>195573.94</v>
      </c>
      <c r="AK11" s="63">
        <v>82971.25</v>
      </c>
      <c r="AL11" s="63">
        <v>127485.75999999999</v>
      </c>
      <c r="AM11" s="63">
        <v>219053.01</v>
      </c>
      <c r="AN11" s="63">
        <v>229562.31381600001</v>
      </c>
      <c r="AO11" s="63">
        <v>211227.95792704239</v>
      </c>
      <c r="AP11" s="63">
        <v>259730.38</v>
      </c>
      <c r="AQ11" s="63">
        <v>272628.05658025999</v>
      </c>
      <c r="AR11" s="63">
        <v>249579.938408888</v>
      </c>
      <c r="AS11" s="63">
        <v>304332</v>
      </c>
      <c r="AT11" s="64">
        <v>2642700.4567321902</v>
      </c>
      <c r="AU11" s="63">
        <v>298037</v>
      </c>
      <c r="AV11" s="106">
        <v>283595.38925868692</v>
      </c>
      <c r="AW11" s="63">
        <v>208137.14089862569</v>
      </c>
      <c r="AX11" s="63">
        <v>253430</v>
      </c>
      <c r="AY11" s="63">
        <v>338016.41780821368</v>
      </c>
      <c r="AZ11" s="63">
        <v>305959</v>
      </c>
      <c r="BA11" s="63">
        <v>280445</v>
      </c>
      <c r="BB11" s="63">
        <v>298443</v>
      </c>
      <c r="BC11" s="63">
        <v>222496</v>
      </c>
      <c r="BD11" s="63">
        <v>284100</v>
      </c>
      <c r="BE11" s="63">
        <v>320952</v>
      </c>
      <c r="BF11" s="63">
        <v>338119</v>
      </c>
      <c r="BG11" s="64">
        <v>3431729.947965526</v>
      </c>
      <c r="BH11" s="63">
        <v>839290.78</v>
      </c>
      <c r="BI11" s="63">
        <v>503667.81000000006</v>
      </c>
      <c r="BJ11" s="63">
        <v>476669.53999999992</v>
      </c>
      <c r="BK11" s="63">
        <v>520086.44</v>
      </c>
      <c r="BL11" s="63">
        <v>548760.36</v>
      </c>
      <c r="BM11" s="63">
        <v>513289.31000000006</v>
      </c>
      <c r="BN11" s="63">
        <v>461639.37854998652</v>
      </c>
      <c r="BO11" s="63">
        <v>547733.6399999999</v>
      </c>
      <c r="BP11" s="63">
        <v>506913.49</v>
      </c>
      <c r="BQ11" s="63">
        <v>572595.63710773515</v>
      </c>
      <c r="BR11" s="63">
        <v>564785.92999999993</v>
      </c>
      <c r="BS11" s="63">
        <v>506587.06</v>
      </c>
      <c r="BT11" s="64">
        <v>6562019.3756577214</v>
      </c>
      <c r="BU11" s="63">
        <v>907498.27</v>
      </c>
      <c r="BV11" s="63">
        <v>586954.27</v>
      </c>
      <c r="BW11" s="63">
        <v>478034.99</v>
      </c>
      <c r="BX11" s="63">
        <v>544222.12</v>
      </c>
      <c r="BY11" s="63">
        <v>503291.25</v>
      </c>
      <c r="BZ11" s="63">
        <v>625755.12</v>
      </c>
      <c r="CA11" s="63">
        <v>590986.3600000001</v>
      </c>
      <c r="CB11" s="63">
        <v>248701.80159999998</v>
      </c>
      <c r="CC11" s="64">
        <v>4485444.1815999998</v>
      </c>
    </row>
    <row r="12" spans="1:81" s="86" customFormat="1" ht="17.5" customHeight="1">
      <c r="B12" s="102" t="s">
        <v>64</v>
      </c>
      <c r="C12" s="67"/>
      <c r="D12" s="67"/>
      <c r="E12" s="103">
        <v>43800</v>
      </c>
      <c r="F12" s="108"/>
      <c r="G12" s="108"/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64">
        <v>0</v>
      </c>
      <c r="U12" s="63">
        <v>630499.78</v>
      </c>
      <c r="V12" s="63">
        <v>315137.52</v>
      </c>
      <c r="W12" s="63">
        <v>371353.19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525575.78</v>
      </c>
      <c r="AE12" s="63">
        <v>148808.34</v>
      </c>
      <c r="AF12" s="63">
        <v>328839.40000000002</v>
      </c>
      <c r="AG12" s="64">
        <v>2320214.0100000002</v>
      </c>
      <c r="AH12" s="63">
        <v>391713.68</v>
      </c>
      <c r="AI12" s="63">
        <v>289541</v>
      </c>
      <c r="AJ12" s="63">
        <v>148696.29999999999</v>
      </c>
      <c r="AK12" s="63">
        <v>80000</v>
      </c>
      <c r="AL12" s="63">
        <v>160000</v>
      </c>
      <c r="AM12" s="63">
        <v>674517</v>
      </c>
      <c r="AN12" s="63">
        <v>341177</v>
      </c>
      <c r="AO12" s="63">
        <v>305603.65600000002</v>
      </c>
      <c r="AP12" s="63">
        <v>281232.7536</v>
      </c>
      <c r="AQ12" s="63">
        <v>444347.35200000001</v>
      </c>
      <c r="AR12" s="63">
        <v>353031.88</v>
      </c>
      <c r="AS12" s="63">
        <v>369445.07</v>
      </c>
      <c r="AT12" s="64">
        <v>3839305.6915999996</v>
      </c>
      <c r="AU12" s="63">
        <v>404585.83</v>
      </c>
      <c r="AV12" s="106">
        <v>443917.64582290937</v>
      </c>
      <c r="AW12" s="63">
        <v>430489.45312308503</v>
      </c>
      <c r="AX12" s="63">
        <v>317473.64</v>
      </c>
      <c r="AY12" s="63">
        <v>184129.87487850396</v>
      </c>
      <c r="AZ12" s="63">
        <v>440000</v>
      </c>
      <c r="BA12" s="63">
        <v>603447.19999999995</v>
      </c>
      <c r="BB12" s="63">
        <v>376000</v>
      </c>
      <c r="BC12" s="63">
        <v>368000</v>
      </c>
      <c r="BD12" s="63">
        <v>504000</v>
      </c>
      <c r="BE12" s="63">
        <v>400000</v>
      </c>
      <c r="BF12" s="63">
        <v>368000</v>
      </c>
      <c r="BG12" s="64">
        <v>4840043.6438244982</v>
      </c>
      <c r="BH12" s="63">
        <v>616000</v>
      </c>
      <c r="BI12" s="63">
        <v>528000</v>
      </c>
      <c r="BJ12" s="63">
        <v>447999.99999999994</v>
      </c>
      <c r="BK12" s="63">
        <v>420000</v>
      </c>
      <c r="BL12" s="63">
        <v>440000</v>
      </c>
      <c r="BM12" s="63">
        <v>408000</v>
      </c>
      <c r="BN12" s="63">
        <v>429564.27178239549</v>
      </c>
      <c r="BO12" s="63">
        <v>408000</v>
      </c>
      <c r="BP12" s="63">
        <v>464000</v>
      </c>
      <c r="BQ12" s="63">
        <v>401888.12149420008</v>
      </c>
      <c r="BR12" s="63">
        <v>432000</v>
      </c>
      <c r="BS12" s="63">
        <v>360000</v>
      </c>
      <c r="BT12" s="64">
        <v>5355452.3932765955</v>
      </c>
      <c r="BU12" s="63">
        <v>624000</v>
      </c>
      <c r="BV12" s="63">
        <v>680000</v>
      </c>
      <c r="BW12" s="63">
        <v>408000</v>
      </c>
      <c r="BX12" s="63">
        <v>424000</v>
      </c>
      <c r="BY12" s="63">
        <v>440000</v>
      </c>
      <c r="BZ12" s="63">
        <v>440000</v>
      </c>
      <c r="CA12" s="63">
        <v>557635.12</v>
      </c>
      <c r="CB12" s="63">
        <v>344000</v>
      </c>
      <c r="CC12" s="64">
        <v>3917635.12</v>
      </c>
    </row>
    <row r="13" spans="1:81" s="86" customFormat="1" ht="17.5" customHeight="1">
      <c r="B13" s="102" t="s">
        <v>89</v>
      </c>
      <c r="C13" s="67"/>
      <c r="D13" s="67"/>
      <c r="E13" s="103" t="s">
        <v>101</v>
      </c>
      <c r="F13" s="108"/>
      <c r="G13" s="108"/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4">
        <v>0</v>
      </c>
      <c r="U13" s="63">
        <v>900614.37999999989</v>
      </c>
      <c r="V13" s="63">
        <v>580026.90107400017</v>
      </c>
      <c r="W13" s="63">
        <v>122068.0450000001</v>
      </c>
      <c r="X13" s="63">
        <v>0</v>
      </c>
      <c r="Y13" s="63">
        <v>0</v>
      </c>
      <c r="Z13" s="63">
        <v>0</v>
      </c>
      <c r="AA13" s="63">
        <v>0</v>
      </c>
      <c r="AB13" s="63">
        <v>200874.67946700001</v>
      </c>
      <c r="AC13" s="63">
        <v>215912.26</v>
      </c>
      <c r="AD13" s="63">
        <v>312240.04064999998</v>
      </c>
      <c r="AE13" s="63">
        <v>330000</v>
      </c>
      <c r="AF13" s="63">
        <v>0</v>
      </c>
      <c r="AG13" s="64">
        <v>2661736.3061910002</v>
      </c>
      <c r="AH13" s="63">
        <v>500000</v>
      </c>
      <c r="AI13" s="63">
        <v>884171.94</v>
      </c>
      <c r="AJ13" s="63">
        <v>504175.76</v>
      </c>
      <c r="AK13" s="63">
        <v>489279.26</v>
      </c>
      <c r="AL13" s="63">
        <v>514364.51</v>
      </c>
      <c r="AM13" s="63">
        <v>27277</v>
      </c>
      <c r="AN13" s="63">
        <v>33274</v>
      </c>
      <c r="AO13" s="63">
        <v>683777.93</v>
      </c>
      <c r="AP13" s="63">
        <v>873524.03</v>
      </c>
      <c r="AQ13" s="63">
        <v>783215.48</v>
      </c>
      <c r="AR13" s="63">
        <v>901257.5</v>
      </c>
      <c r="AS13" s="63">
        <v>889155.1399999999</v>
      </c>
      <c r="AT13" s="64">
        <v>7083472.5499999998</v>
      </c>
      <c r="AU13" s="63">
        <v>1122432.9481800001</v>
      </c>
      <c r="AV13" s="106">
        <v>987362.21263184957</v>
      </c>
      <c r="AW13" s="63">
        <v>823906.3992656722</v>
      </c>
      <c r="AX13" s="63">
        <v>844597.6</v>
      </c>
      <c r="AY13" s="63">
        <v>853681.87928036251</v>
      </c>
      <c r="AZ13" s="63">
        <v>916522.57000000007</v>
      </c>
      <c r="BA13" s="63">
        <v>963912.94</v>
      </c>
      <c r="BB13" s="63">
        <v>814370.75</v>
      </c>
      <c r="BC13" s="63">
        <v>976044.79</v>
      </c>
      <c r="BD13" s="63">
        <v>852792.94</v>
      </c>
      <c r="BE13" s="63">
        <v>775887.68000000017</v>
      </c>
      <c r="BF13" s="63">
        <v>875130.4800000001</v>
      </c>
      <c r="BG13" s="64">
        <v>10806643.189357886</v>
      </c>
      <c r="BH13" s="63">
        <v>1344315.08</v>
      </c>
      <c r="BI13" s="63">
        <v>825352.47</v>
      </c>
      <c r="BJ13" s="63">
        <v>938897.94000000006</v>
      </c>
      <c r="BK13" s="63">
        <v>819092.46000000008</v>
      </c>
      <c r="BL13" s="63">
        <v>940001.53</v>
      </c>
      <c r="BM13" s="63">
        <v>848098.82</v>
      </c>
      <c r="BN13" s="63">
        <v>856103.57582758099</v>
      </c>
      <c r="BO13" s="63">
        <v>944624.22000000009</v>
      </c>
      <c r="BP13" s="63">
        <v>841478.54</v>
      </c>
      <c r="BQ13" s="63">
        <v>859288.75784150593</v>
      </c>
      <c r="BR13" s="63">
        <v>949812.55999999994</v>
      </c>
      <c r="BS13" s="63">
        <v>1100362.68</v>
      </c>
      <c r="BT13" s="64">
        <v>11267428.633669086</v>
      </c>
      <c r="BU13" s="63">
        <v>1399451.1400000001</v>
      </c>
      <c r="BV13" s="63">
        <v>866649.18000000017</v>
      </c>
      <c r="BW13" s="63">
        <v>849426.73</v>
      </c>
      <c r="BX13" s="63">
        <v>853598.67999999993</v>
      </c>
      <c r="BY13" s="63">
        <v>850420.59</v>
      </c>
      <c r="BZ13" s="63">
        <v>874713.78000000014</v>
      </c>
      <c r="CA13" s="63">
        <v>948724.45</v>
      </c>
      <c r="CB13" s="63">
        <v>843887.24</v>
      </c>
      <c r="CC13" s="64">
        <v>7486871.790000001</v>
      </c>
    </row>
    <row r="14" spans="1:81" s="111" customFormat="1" ht="17.5" customHeight="1">
      <c r="A14" s="86"/>
      <c r="B14" s="102" t="s">
        <v>90</v>
      </c>
      <c r="C14" s="65"/>
      <c r="D14" s="65"/>
      <c r="E14" s="103">
        <v>43800</v>
      </c>
      <c r="F14" s="108"/>
      <c r="G14" s="108"/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64">
        <v>0</v>
      </c>
      <c r="U14" s="63">
        <v>984000</v>
      </c>
      <c r="V14" s="63">
        <v>688000</v>
      </c>
      <c r="W14" s="63">
        <v>400000</v>
      </c>
      <c r="X14" s="63">
        <v>160000</v>
      </c>
      <c r="Y14" s="63">
        <v>20000</v>
      </c>
      <c r="Z14" s="63">
        <v>80000</v>
      </c>
      <c r="AA14" s="63">
        <v>236000</v>
      </c>
      <c r="AB14" s="63">
        <v>320000</v>
      </c>
      <c r="AC14" s="63">
        <v>360000</v>
      </c>
      <c r="AD14" s="63">
        <v>412000</v>
      </c>
      <c r="AE14" s="63">
        <v>520000</v>
      </c>
      <c r="AF14" s="63">
        <v>670000</v>
      </c>
      <c r="AG14" s="64">
        <v>4850000</v>
      </c>
      <c r="AH14" s="63">
        <v>700000</v>
      </c>
      <c r="AI14" s="63">
        <v>560000</v>
      </c>
      <c r="AJ14" s="63">
        <v>520000</v>
      </c>
      <c r="AK14" s="63">
        <v>480000</v>
      </c>
      <c r="AL14" s="63">
        <v>500000</v>
      </c>
      <c r="AM14" s="63">
        <v>665049</v>
      </c>
      <c r="AN14" s="63">
        <v>930000</v>
      </c>
      <c r="AO14" s="63">
        <v>700000</v>
      </c>
      <c r="AP14" s="63">
        <v>620000</v>
      </c>
      <c r="AQ14" s="63">
        <v>900000</v>
      </c>
      <c r="AR14" s="63">
        <v>680000</v>
      </c>
      <c r="AS14" s="63">
        <v>0</v>
      </c>
      <c r="AT14" s="64">
        <v>7255049</v>
      </c>
      <c r="AU14" s="63">
        <v>1940000</v>
      </c>
      <c r="AV14" s="106">
        <v>720000.65821389307</v>
      </c>
      <c r="AW14" s="63">
        <v>639997.35836377996</v>
      </c>
      <c r="AX14" s="63">
        <v>827129</v>
      </c>
      <c r="AY14" s="63">
        <v>736078.18823781249</v>
      </c>
      <c r="AZ14" s="63">
        <v>769811</v>
      </c>
      <c r="BA14" s="63">
        <v>770662</v>
      </c>
      <c r="BB14" s="63">
        <v>796249</v>
      </c>
      <c r="BC14" s="63">
        <v>722193</v>
      </c>
      <c r="BD14" s="63">
        <v>680749</v>
      </c>
      <c r="BE14" s="63">
        <v>751967</v>
      </c>
      <c r="BF14" s="63">
        <v>886569</v>
      </c>
      <c r="BG14" s="64">
        <v>10241405.204815485</v>
      </c>
      <c r="BH14" s="63">
        <v>1200026.77</v>
      </c>
      <c r="BI14" s="63">
        <v>1082273.99</v>
      </c>
      <c r="BJ14" s="63">
        <v>781657.62999999989</v>
      </c>
      <c r="BK14" s="63">
        <v>798186.16</v>
      </c>
      <c r="BL14" s="63">
        <v>840363.61</v>
      </c>
      <c r="BM14" s="63">
        <v>829527.66999999993</v>
      </c>
      <c r="BN14" s="63">
        <v>832003.9263826746</v>
      </c>
      <c r="BO14" s="63">
        <v>930930.04</v>
      </c>
      <c r="BP14" s="63">
        <v>713797.7</v>
      </c>
      <c r="BQ14" s="63">
        <v>711993.31512323976</v>
      </c>
      <c r="BR14" s="63">
        <v>1053183.21</v>
      </c>
      <c r="BS14" s="63">
        <v>994560.5</v>
      </c>
      <c r="BT14" s="64">
        <v>10768504.521505915</v>
      </c>
      <c r="BU14" s="63">
        <v>1413286.81</v>
      </c>
      <c r="BV14" s="63">
        <v>1083736.2</v>
      </c>
      <c r="BW14" s="63">
        <v>847801.54</v>
      </c>
      <c r="BX14" s="63">
        <v>1000000</v>
      </c>
      <c r="BY14" s="63">
        <v>836000</v>
      </c>
      <c r="BZ14" s="63">
        <v>895635.12</v>
      </c>
      <c r="CA14" s="63">
        <v>980184</v>
      </c>
      <c r="CB14" s="63">
        <v>962683.94</v>
      </c>
      <c r="CC14" s="64">
        <v>8019327.6099999994</v>
      </c>
    </row>
    <row r="15" spans="1:81" s="107" customFormat="1" ht="15.5" customHeight="1">
      <c r="A15" s="86"/>
      <c r="B15" s="102" t="s">
        <v>91</v>
      </c>
      <c r="C15" s="112"/>
      <c r="D15" s="112"/>
      <c r="E15" s="103">
        <v>43800</v>
      </c>
      <c r="F15" s="84"/>
      <c r="G15" s="84"/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64">
        <v>0</v>
      </c>
      <c r="U15" s="63">
        <v>457096.92000000004</v>
      </c>
      <c r="V15" s="63">
        <v>244800</v>
      </c>
      <c r="W15" s="63">
        <v>180000</v>
      </c>
      <c r="X15" s="63">
        <v>40000</v>
      </c>
      <c r="Y15" s="63">
        <v>40000</v>
      </c>
      <c r="Z15" s="63">
        <v>32000</v>
      </c>
      <c r="AA15" s="63">
        <v>104000</v>
      </c>
      <c r="AB15" s="63">
        <v>40000</v>
      </c>
      <c r="AC15" s="63">
        <v>88000</v>
      </c>
      <c r="AD15" s="63">
        <v>200000</v>
      </c>
      <c r="AE15" s="63">
        <v>240000</v>
      </c>
      <c r="AF15" s="63">
        <v>240000</v>
      </c>
      <c r="AG15" s="64">
        <v>1905896.92</v>
      </c>
      <c r="AH15" s="63">
        <v>400000</v>
      </c>
      <c r="AI15" s="63">
        <v>200000</v>
      </c>
      <c r="AJ15" s="63">
        <v>188000</v>
      </c>
      <c r="AK15" s="63">
        <v>212000</v>
      </c>
      <c r="AL15" s="63">
        <v>180000</v>
      </c>
      <c r="AM15" s="63">
        <v>849321</v>
      </c>
      <c r="AN15" s="63">
        <v>600289</v>
      </c>
      <c r="AO15" s="63">
        <v>348000</v>
      </c>
      <c r="AP15" s="63">
        <v>308000</v>
      </c>
      <c r="AQ15" s="63">
        <v>316000</v>
      </c>
      <c r="AR15" s="63">
        <v>416000</v>
      </c>
      <c r="AS15" s="63">
        <v>0</v>
      </c>
      <c r="AT15" s="64">
        <v>4017610</v>
      </c>
      <c r="AU15" s="63">
        <v>1080000</v>
      </c>
      <c r="AV15" s="106">
        <v>428853.39205139264</v>
      </c>
      <c r="AW15" s="63">
        <v>255998.94334551197</v>
      </c>
      <c r="AX15" s="63">
        <v>404000</v>
      </c>
      <c r="AY15" s="63">
        <v>464327.51056318393</v>
      </c>
      <c r="AZ15" s="63">
        <v>454000</v>
      </c>
      <c r="BA15" s="63">
        <v>513600</v>
      </c>
      <c r="BB15" s="63">
        <v>500000</v>
      </c>
      <c r="BC15" s="63">
        <v>420000</v>
      </c>
      <c r="BD15" s="63">
        <v>360000</v>
      </c>
      <c r="BE15" s="63">
        <v>560000</v>
      </c>
      <c r="BF15" s="63">
        <v>564000</v>
      </c>
      <c r="BG15" s="64">
        <v>6004779.8459600881</v>
      </c>
      <c r="BH15" s="63">
        <v>800000</v>
      </c>
      <c r="BI15" s="63">
        <v>592000</v>
      </c>
      <c r="BJ15" s="63">
        <v>487999.99999999994</v>
      </c>
      <c r="BK15" s="63">
        <v>420000</v>
      </c>
      <c r="BL15" s="63">
        <v>536000</v>
      </c>
      <c r="BM15" s="63">
        <v>512000</v>
      </c>
      <c r="BN15" s="63">
        <v>517068.10492325382</v>
      </c>
      <c r="BO15" s="63">
        <v>688000</v>
      </c>
      <c r="BP15" s="63">
        <v>532000</v>
      </c>
      <c r="BQ15" s="63">
        <v>586756.65738153213</v>
      </c>
      <c r="BR15" s="63">
        <v>656000</v>
      </c>
      <c r="BS15" s="63">
        <v>760000</v>
      </c>
      <c r="BT15" s="64">
        <v>7087824.7623047857</v>
      </c>
      <c r="BU15" s="63">
        <v>1280000</v>
      </c>
      <c r="BV15" s="63">
        <v>880000</v>
      </c>
      <c r="BW15" s="63">
        <v>708000</v>
      </c>
      <c r="BX15" s="63">
        <v>700000</v>
      </c>
      <c r="BY15" s="63">
        <v>752000</v>
      </c>
      <c r="BZ15" s="63">
        <v>708000</v>
      </c>
      <c r="CA15" s="63">
        <v>876234.96</v>
      </c>
      <c r="CB15" s="63">
        <v>961064</v>
      </c>
      <c r="CC15" s="64">
        <v>6865298.96</v>
      </c>
    </row>
    <row r="16" spans="1:81" s="107" customFormat="1" ht="15.5" customHeight="1">
      <c r="A16" s="86"/>
      <c r="B16" s="114" t="s">
        <v>102</v>
      </c>
      <c r="C16" s="112"/>
      <c r="D16" s="112"/>
      <c r="E16" s="103" t="s">
        <v>103</v>
      </c>
      <c r="F16" s="84"/>
      <c r="G16" s="84"/>
      <c r="H16" s="113">
        <v>0</v>
      </c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64">
        <v>0</v>
      </c>
      <c r="U16" s="63">
        <v>0</v>
      </c>
      <c r="V16" s="63">
        <v>97548.995011179242</v>
      </c>
      <c r="W16" s="63">
        <v>452925.14772537159</v>
      </c>
      <c r="X16" s="63">
        <v>833647.93925958592</v>
      </c>
      <c r="Y16" s="63">
        <v>990443.69229774724</v>
      </c>
      <c r="Z16" s="63">
        <v>894604.24466904532</v>
      </c>
      <c r="AA16" s="63">
        <v>410000</v>
      </c>
      <c r="AB16" s="63">
        <v>270000</v>
      </c>
      <c r="AC16" s="63">
        <v>336000</v>
      </c>
      <c r="AD16" s="63">
        <v>450000</v>
      </c>
      <c r="AE16" s="63">
        <v>579000</v>
      </c>
      <c r="AF16" s="63">
        <v>682500</v>
      </c>
      <c r="AG16" s="64">
        <v>5996670.018962929</v>
      </c>
      <c r="AH16" s="63">
        <v>91762</v>
      </c>
      <c r="AI16" s="63">
        <v>317325</v>
      </c>
      <c r="AJ16" s="63">
        <v>780421</v>
      </c>
      <c r="AK16" s="63">
        <v>810498.07353947731</v>
      </c>
      <c r="AL16" s="63">
        <v>827905</v>
      </c>
      <c r="AM16" s="63">
        <v>444795</v>
      </c>
      <c r="AN16" s="63">
        <v>402021</v>
      </c>
      <c r="AO16" s="63">
        <v>495288</v>
      </c>
      <c r="AP16" s="63">
        <v>629299</v>
      </c>
      <c r="AQ16" s="63">
        <v>578363</v>
      </c>
      <c r="AR16" s="63">
        <v>345067</v>
      </c>
      <c r="AS16" s="63">
        <v>4790480.83</v>
      </c>
      <c r="AT16" s="64">
        <v>10513224.903539477</v>
      </c>
      <c r="AU16" s="63">
        <v>0</v>
      </c>
      <c r="AV16" s="106">
        <v>0</v>
      </c>
      <c r="AW16" s="63">
        <v>189155.21924790493</v>
      </c>
      <c r="AX16" s="63">
        <v>105486</v>
      </c>
      <c r="AY16" s="63">
        <v>24011.936672335341</v>
      </c>
      <c r="AZ16" s="63">
        <v>25540.654587738216</v>
      </c>
      <c r="BA16" s="63">
        <v>3623550</v>
      </c>
      <c r="BB16" s="63">
        <v>0</v>
      </c>
      <c r="BC16" s="63">
        <v>92518</v>
      </c>
      <c r="BD16" s="63">
        <v>190381</v>
      </c>
      <c r="BE16" s="63">
        <v>0</v>
      </c>
      <c r="BF16" s="63">
        <v>0</v>
      </c>
      <c r="BG16" s="64">
        <v>4250642.8105079783</v>
      </c>
      <c r="BH16" s="63">
        <v>0</v>
      </c>
      <c r="BI16" s="63">
        <v>584813.15</v>
      </c>
      <c r="BJ16" s="63">
        <v>205459</v>
      </c>
      <c r="BK16" s="63">
        <v>278382</v>
      </c>
      <c r="BL16" s="63">
        <v>166643</v>
      </c>
      <c r="BM16" s="63">
        <v>169258</v>
      </c>
      <c r="BN16" s="63">
        <v>159788.95984738899</v>
      </c>
      <c r="BO16" s="63">
        <v>0</v>
      </c>
      <c r="BP16" s="63">
        <v>161713</v>
      </c>
      <c r="BQ16" s="63">
        <v>119757.63660375294</v>
      </c>
      <c r="BR16" s="63">
        <v>0</v>
      </c>
      <c r="BS16" s="63">
        <v>1700000</v>
      </c>
      <c r="BT16" s="64">
        <v>3545814.7464511418</v>
      </c>
      <c r="BU16" s="63">
        <v>0</v>
      </c>
      <c r="BV16" s="63">
        <v>930590</v>
      </c>
      <c r="BW16" s="63">
        <v>16639</v>
      </c>
      <c r="BX16" s="63">
        <v>25798</v>
      </c>
      <c r="BY16" s="63">
        <v>0</v>
      </c>
      <c r="BZ16" s="63">
        <v>0</v>
      </c>
      <c r="CA16" s="63">
        <v>0</v>
      </c>
      <c r="CB16" s="63">
        <v>0</v>
      </c>
      <c r="CC16" s="64">
        <v>973027</v>
      </c>
    </row>
    <row r="17" spans="1:81" s="86" customFormat="1" ht="16" customHeight="1">
      <c r="A17" s="115"/>
      <c r="B17" s="102" t="s">
        <v>92</v>
      </c>
      <c r="C17" s="65"/>
      <c r="D17" s="65"/>
      <c r="E17" s="103">
        <v>44531</v>
      </c>
      <c r="F17" s="108"/>
      <c r="G17" s="108"/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64">
        <v>0</v>
      </c>
      <c r="U17" s="113">
        <v>0</v>
      </c>
      <c r="V17" s="113">
        <v>0</v>
      </c>
      <c r="W17" s="113">
        <v>0</v>
      </c>
      <c r="X17" s="113">
        <v>0</v>
      </c>
      <c r="Y17" s="113">
        <v>0</v>
      </c>
      <c r="Z17" s="113">
        <v>0</v>
      </c>
      <c r="AA17" s="113">
        <v>0</v>
      </c>
      <c r="AB17" s="113">
        <v>0</v>
      </c>
      <c r="AC17" s="113">
        <v>0</v>
      </c>
      <c r="AD17" s="113">
        <v>0</v>
      </c>
      <c r="AE17" s="113">
        <v>0</v>
      </c>
      <c r="AF17" s="113">
        <v>0</v>
      </c>
      <c r="AG17" s="64">
        <v>0</v>
      </c>
      <c r="AH17" s="113">
        <v>0</v>
      </c>
      <c r="AI17" s="113">
        <v>0</v>
      </c>
      <c r="AJ17" s="113">
        <v>0</v>
      </c>
      <c r="AK17" s="113">
        <v>0</v>
      </c>
      <c r="AL17" s="113">
        <v>0</v>
      </c>
      <c r="AM17" s="113">
        <v>0</v>
      </c>
      <c r="AN17" s="113">
        <v>0</v>
      </c>
      <c r="AO17" s="113">
        <v>0</v>
      </c>
      <c r="AP17" s="113">
        <v>0</v>
      </c>
      <c r="AQ17" s="113">
        <v>0</v>
      </c>
      <c r="AR17" s="113">
        <v>0</v>
      </c>
      <c r="AS17" s="113">
        <v>0</v>
      </c>
      <c r="AT17" s="64">
        <v>0</v>
      </c>
      <c r="AU17" s="113">
        <v>0</v>
      </c>
      <c r="AV17" s="63">
        <v>3203837.4189005177</v>
      </c>
      <c r="AW17" s="63">
        <v>4131457.9471031218</v>
      </c>
      <c r="AX17" s="63">
        <v>2072898</v>
      </c>
      <c r="AY17" s="63">
        <v>2576757.5001068208</v>
      </c>
      <c r="AZ17" s="63">
        <v>2252783</v>
      </c>
      <c r="BA17" s="63">
        <v>2588904</v>
      </c>
      <c r="BB17" s="63">
        <v>2063031</v>
      </c>
      <c r="BC17" s="63">
        <v>2156868</v>
      </c>
      <c r="BD17" s="63">
        <v>3902371</v>
      </c>
      <c r="BE17" s="63">
        <v>2282927</v>
      </c>
      <c r="BF17" s="63">
        <v>2394949</v>
      </c>
      <c r="BG17" s="64">
        <v>29626783.866110459</v>
      </c>
      <c r="BH17" s="63">
        <v>4114038.3699999996</v>
      </c>
      <c r="BI17" s="63">
        <v>2431234.35</v>
      </c>
      <c r="BJ17" s="63">
        <v>2166361.9699999993</v>
      </c>
      <c r="BK17" s="63">
        <v>1681624.06</v>
      </c>
      <c r="BL17" s="63">
        <v>2846577.3400000008</v>
      </c>
      <c r="BM17" s="63">
        <v>2377178.7000000002</v>
      </c>
      <c r="BN17" s="63">
        <v>2154453.0954406098</v>
      </c>
      <c r="BO17" s="63">
        <v>2359272.58</v>
      </c>
      <c r="BP17" s="63">
        <v>2503173.3800000004</v>
      </c>
      <c r="BQ17" s="63">
        <v>2259610.1960065966</v>
      </c>
      <c r="BR17" s="63">
        <v>2249972.5699999998</v>
      </c>
      <c r="BS17" s="63">
        <v>4509662.1400000006</v>
      </c>
      <c r="BT17" s="64">
        <v>31653158.751447205</v>
      </c>
      <c r="BU17" s="63">
        <v>3058372.08</v>
      </c>
      <c r="BV17" s="63">
        <v>1922128.56</v>
      </c>
      <c r="BW17" s="63">
        <v>1555793.32</v>
      </c>
      <c r="BX17" s="63">
        <v>1826086.78</v>
      </c>
      <c r="BY17" s="63">
        <v>1700150.43</v>
      </c>
      <c r="BZ17" s="63">
        <v>2038005.46</v>
      </c>
      <c r="CA17" s="63">
        <v>1998588.21</v>
      </c>
      <c r="CB17" s="63">
        <v>1961429.6199999999</v>
      </c>
      <c r="CC17" s="64">
        <v>16060554.460000003</v>
      </c>
    </row>
    <row r="18" spans="1:81" s="115" customFormat="1" ht="17.5" customHeight="1">
      <c r="B18" s="102" t="s">
        <v>77</v>
      </c>
      <c r="C18" s="65"/>
      <c r="D18" s="65"/>
      <c r="E18" s="103">
        <v>44896</v>
      </c>
      <c r="F18" s="108"/>
      <c r="G18" s="108"/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  <c r="P18" s="113">
        <v>0</v>
      </c>
      <c r="Q18" s="113">
        <v>0</v>
      </c>
      <c r="R18" s="113">
        <v>0</v>
      </c>
      <c r="S18" s="113">
        <v>0</v>
      </c>
      <c r="T18" s="64">
        <v>0</v>
      </c>
      <c r="U18" s="113">
        <v>0</v>
      </c>
      <c r="V18" s="113">
        <v>0</v>
      </c>
      <c r="W18" s="113">
        <v>0</v>
      </c>
      <c r="X18" s="113">
        <v>0</v>
      </c>
      <c r="Y18" s="113">
        <v>0</v>
      </c>
      <c r="Z18" s="113">
        <v>0</v>
      </c>
      <c r="AA18" s="113">
        <v>0</v>
      </c>
      <c r="AB18" s="113">
        <v>0</v>
      </c>
      <c r="AC18" s="113">
        <v>0</v>
      </c>
      <c r="AD18" s="113">
        <v>0</v>
      </c>
      <c r="AE18" s="113">
        <v>0</v>
      </c>
      <c r="AF18" s="113">
        <v>0</v>
      </c>
      <c r="AG18" s="64">
        <v>0</v>
      </c>
      <c r="AH18" s="113">
        <v>0</v>
      </c>
      <c r="AI18" s="113">
        <v>0</v>
      </c>
      <c r="AJ18" s="113">
        <v>0</v>
      </c>
      <c r="AK18" s="113">
        <v>0</v>
      </c>
      <c r="AL18" s="113">
        <v>0</v>
      </c>
      <c r="AM18" s="113">
        <v>0</v>
      </c>
      <c r="AN18" s="113">
        <v>0</v>
      </c>
      <c r="AO18" s="113">
        <v>0</v>
      </c>
      <c r="AP18" s="113">
        <v>0</v>
      </c>
      <c r="AQ18" s="113">
        <v>0</v>
      </c>
      <c r="AR18" s="113">
        <v>0</v>
      </c>
      <c r="AS18" s="113">
        <v>0</v>
      </c>
      <c r="AT18" s="64">
        <v>0</v>
      </c>
      <c r="AU18" s="113">
        <v>0</v>
      </c>
      <c r="AV18" s="113">
        <v>0</v>
      </c>
      <c r="AW18" s="113">
        <v>0</v>
      </c>
      <c r="AX18" s="113">
        <v>0</v>
      </c>
      <c r="AY18" s="113">
        <v>0</v>
      </c>
      <c r="AZ18" s="113">
        <v>0</v>
      </c>
      <c r="BA18" s="113">
        <v>0</v>
      </c>
      <c r="BB18" s="113">
        <v>0</v>
      </c>
      <c r="BC18" s="113">
        <v>0</v>
      </c>
      <c r="BD18" s="113">
        <v>0</v>
      </c>
      <c r="BE18" s="113">
        <v>0</v>
      </c>
      <c r="BF18" s="63">
        <v>150000</v>
      </c>
      <c r="BG18" s="64">
        <v>150000</v>
      </c>
      <c r="BH18" s="63">
        <v>922366.30999999994</v>
      </c>
      <c r="BI18" s="63">
        <v>592493.01</v>
      </c>
      <c r="BJ18" s="63">
        <v>756066.38999999978</v>
      </c>
      <c r="BK18" s="63">
        <v>547434.5</v>
      </c>
      <c r="BL18" s="63">
        <v>589795.66</v>
      </c>
      <c r="BM18" s="63">
        <v>568124.5</v>
      </c>
      <c r="BN18" s="63">
        <v>569962.55124726612</v>
      </c>
      <c r="BO18" s="63">
        <v>650447.69000000006</v>
      </c>
      <c r="BP18" s="63">
        <v>529844.38</v>
      </c>
      <c r="BQ18" s="63">
        <v>609970.94103780761</v>
      </c>
      <c r="BR18" s="63">
        <v>605142.38</v>
      </c>
      <c r="BS18" s="63">
        <v>717628.89</v>
      </c>
      <c r="BT18" s="64">
        <v>7659277.2022850737</v>
      </c>
      <c r="BU18" s="63">
        <v>1039647.53</v>
      </c>
      <c r="BV18" s="63">
        <v>601769.09</v>
      </c>
      <c r="BW18" s="63">
        <v>573386.05999999994</v>
      </c>
      <c r="BX18" s="63">
        <v>612854.96000000008</v>
      </c>
      <c r="BY18" s="63">
        <v>576565.15999999992</v>
      </c>
      <c r="BZ18" s="63">
        <v>621678.65</v>
      </c>
      <c r="CA18" s="63">
        <v>693070.17</v>
      </c>
      <c r="CB18" s="63">
        <v>620970.46</v>
      </c>
      <c r="CC18" s="64">
        <v>5339942.08</v>
      </c>
    </row>
    <row r="19" spans="1:81" s="107" customFormat="1" ht="17.5" customHeight="1">
      <c r="A19" s="101"/>
      <c r="B19" s="102" t="s">
        <v>166</v>
      </c>
      <c r="C19" s="67"/>
      <c r="D19" s="67"/>
      <c r="E19" s="103">
        <v>45261</v>
      </c>
      <c r="F19" s="104"/>
      <c r="G19" s="104"/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13">
        <v>0</v>
      </c>
      <c r="T19" s="64">
        <v>0</v>
      </c>
      <c r="U19" s="113">
        <v>0</v>
      </c>
      <c r="V19" s="113">
        <v>0</v>
      </c>
      <c r="W19" s="113">
        <v>0</v>
      </c>
      <c r="X19" s="113">
        <v>0</v>
      </c>
      <c r="Y19" s="113">
        <v>0</v>
      </c>
      <c r="Z19" s="113">
        <v>0</v>
      </c>
      <c r="AA19" s="113">
        <v>0</v>
      </c>
      <c r="AB19" s="113">
        <v>0</v>
      </c>
      <c r="AC19" s="113">
        <v>0</v>
      </c>
      <c r="AD19" s="113">
        <v>0</v>
      </c>
      <c r="AE19" s="113">
        <v>0</v>
      </c>
      <c r="AF19" s="113">
        <v>0</v>
      </c>
      <c r="AG19" s="64">
        <v>0</v>
      </c>
      <c r="AH19" s="113">
        <v>0</v>
      </c>
      <c r="AI19" s="113">
        <v>0</v>
      </c>
      <c r="AJ19" s="113">
        <v>0</v>
      </c>
      <c r="AK19" s="113">
        <v>0</v>
      </c>
      <c r="AL19" s="113">
        <v>0</v>
      </c>
      <c r="AM19" s="113">
        <v>0</v>
      </c>
      <c r="AN19" s="113">
        <v>0</v>
      </c>
      <c r="AO19" s="113">
        <v>0</v>
      </c>
      <c r="AP19" s="113">
        <v>0</v>
      </c>
      <c r="AQ19" s="113">
        <v>0</v>
      </c>
      <c r="AR19" s="113">
        <v>0</v>
      </c>
      <c r="AS19" s="113">
        <v>0</v>
      </c>
      <c r="AT19" s="64">
        <v>0</v>
      </c>
      <c r="AU19" s="113">
        <v>0</v>
      </c>
      <c r="AV19" s="113">
        <v>0</v>
      </c>
      <c r="AW19" s="113">
        <v>0</v>
      </c>
      <c r="AX19" s="113">
        <v>0</v>
      </c>
      <c r="AY19" s="113">
        <v>0</v>
      </c>
      <c r="AZ19" s="113">
        <v>0</v>
      </c>
      <c r="BA19" s="113">
        <v>0</v>
      </c>
      <c r="BB19" s="113">
        <v>0</v>
      </c>
      <c r="BC19" s="113">
        <v>0</v>
      </c>
      <c r="BD19" s="113">
        <v>0</v>
      </c>
      <c r="BE19" s="113">
        <v>0</v>
      </c>
      <c r="BF19" s="63">
        <v>0</v>
      </c>
      <c r="BG19" s="64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4">
        <v>0</v>
      </c>
      <c r="BU19" s="63">
        <v>0</v>
      </c>
      <c r="BV19" s="63">
        <v>1178631.1299999999</v>
      </c>
      <c r="BW19" s="63">
        <v>595848.51</v>
      </c>
      <c r="BX19" s="63">
        <v>463599.2</v>
      </c>
      <c r="BY19" s="63">
        <v>586672.54</v>
      </c>
      <c r="BZ19" s="63">
        <v>488870.49</v>
      </c>
      <c r="CA19" s="63">
        <v>811080.2</v>
      </c>
      <c r="CB19" s="63">
        <v>569348.92999999993</v>
      </c>
      <c r="CC19" s="64">
        <v>4694051</v>
      </c>
    </row>
    <row r="20" spans="1:81" s="107" customFormat="1" ht="17.5" customHeight="1">
      <c r="A20" s="101"/>
      <c r="B20" s="102" t="s">
        <v>167</v>
      </c>
      <c r="C20" s="67"/>
      <c r="D20" s="67"/>
      <c r="E20" s="103">
        <v>45292</v>
      </c>
      <c r="F20" s="104"/>
      <c r="G20" s="104"/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64">
        <v>0</v>
      </c>
      <c r="U20" s="113">
        <v>0</v>
      </c>
      <c r="V20" s="113">
        <v>0</v>
      </c>
      <c r="W20" s="113">
        <v>0</v>
      </c>
      <c r="X20" s="113">
        <v>0</v>
      </c>
      <c r="Y20" s="113">
        <v>0</v>
      </c>
      <c r="Z20" s="113">
        <v>0</v>
      </c>
      <c r="AA20" s="113">
        <v>0</v>
      </c>
      <c r="AB20" s="113">
        <v>0</v>
      </c>
      <c r="AC20" s="113">
        <v>0</v>
      </c>
      <c r="AD20" s="113">
        <v>0</v>
      </c>
      <c r="AE20" s="113">
        <v>0</v>
      </c>
      <c r="AF20" s="113">
        <v>0</v>
      </c>
      <c r="AG20" s="64">
        <v>0</v>
      </c>
      <c r="AH20" s="113">
        <v>0</v>
      </c>
      <c r="AI20" s="113">
        <v>0</v>
      </c>
      <c r="AJ20" s="113">
        <v>0</v>
      </c>
      <c r="AK20" s="113">
        <v>0</v>
      </c>
      <c r="AL20" s="113">
        <v>0</v>
      </c>
      <c r="AM20" s="113">
        <v>0</v>
      </c>
      <c r="AN20" s="113">
        <v>0</v>
      </c>
      <c r="AO20" s="113">
        <v>0</v>
      </c>
      <c r="AP20" s="113">
        <v>0</v>
      </c>
      <c r="AQ20" s="113">
        <v>0</v>
      </c>
      <c r="AR20" s="113">
        <v>0</v>
      </c>
      <c r="AS20" s="113">
        <v>0</v>
      </c>
      <c r="AT20" s="64">
        <v>0</v>
      </c>
      <c r="AU20" s="113">
        <v>0</v>
      </c>
      <c r="AV20" s="113">
        <v>0</v>
      </c>
      <c r="AW20" s="113">
        <v>0</v>
      </c>
      <c r="AX20" s="113">
        <v>0</v>
      </c>
      <c r="AY20" s="113">
        <v>0</v>
      </c>
      <c r="AZ20" s="113">
        <v>0</v>
      </c>
      <c r="BA20" s="113">
        <v>0</v>
      </c>
      <c r="BB20" s="113">
        <v>0</v>
      </c>
      <c r="BC20" s="113">
        <v>0</v>
      </c>
      <c r="BD20" s="113">
        <v>0</v>
      </c>
      <c r="BE20" s="113">
        <v>0</v>
      </c>
      <c r="BF20" s="63">
        <v>0</v>
      </c>
      <c r="BG20" s="64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4">
        <v>0</v>
      </c>
      <c r="BU20" s="63">
        <v>0</v>
      </c>
      <c r="BV20" s="63">
        <v>0</v>
      </c>
      <c r="BW20" s="63">
        <v>941452.31</v>
      </c>
      <c r="BX20" s="63">
        <v>474635.78</v>
      </c>
      <c r="BY20" s="63">
        <v>529484.65</v>
      </c>
      <c r="BZ20" s="63">
        <v>578010.69200000004</v>
      </c>
      <c r="CA20" s="63">
        <v>346958.11</v>
      </c>
      <c r="CB20" s="63">
        <v>836799.94200000004</v>
      </c>
      <c r="CC20" s="64">
        <v>3707341.4840000002</v>
      </c>
    </row>
    <row r="21" spans="1:81" s="107" customFormat="1" ht="17.5" customHeight="1">
      <c r="A21" s="101"/>
      <c r="B21" s="102" t="s">
        <v>168</v>
      </c>
      <c r="C21" s="67"/>
      <c r="D21" s="67"/>
      <c r="E21" s="103">
        <v>45292</v>
      </c>
      <c r="F21" s="104"/>
      <c r="G21" s="104"/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  <c r="P21" s="113">
        <v>0</v>
      </c>
      <c r="Q21" s="113">
        <v>0</v>
      </c>
      <c r="R21" s="113">
        <v>0</v>
      </c>
      <c r="S21" s="113">
        <v>0</v>
      </c>
      <c r="T21" s="64">
        <v>0</v>
      </c>
      <c r="U21" s="113">
        <v>0</v>
      </c>
      <c r="V21" s="113">
        <v>0</v>
      </c>
      <c r="W21" s="113">
        <v>0</v>
      </c>
      <c r="X21" s="113">
        <v>0</v>
      </c>
      <c r="Y21" s="113">
        <v>0</v>
      </c>
      <c r="Z21" s="113">
        <v>0</v>
      </c>
      <c r="AA21" s="113">
        <v>0</v>
      </c>
      <c r="AB21" s="113">
        <v>0</v>
      </c>
      <c r="AC21" s="113">
        <v>0</v>
      </c>
      <c r="AD21" s="113">
        <v>0</v>
      </c>
      <c r="AE21" s="113">
        <v>0</v>
      </c>
      <c r="AF21" s="113">
        <v>0</v>
      </c>
      <c r="AG21" s="64">
        <v>0</v>
      </c>
      <c r="AH21" s="113">
        <v>0</v>
      </c>
      <c r="AI21" s="113">
        <v>0</v>
      </c>
      <c r="AJ21" s="113">
        <v>0</v>
      </c>
      <c r="AK21" s="113">
        <v>0</v>
      </c>
      <c r="AL21" s="113">
        <v>0</v>
      </c>
      <c r="AM21" s="113">
        <v>0</v>
      </c>
      <c r="AN21" s="113">
        <v>0</v>
      </c>
      <c r="AO21" s="113">
        <v>0</v>
      </c>
      <c r="AP21" s="113">
        <v>0</v>
      </c>
      <c r="AQ21" s="113">
        <v>0</v>
      </c>
      <c r="AR21" s="113">
        <v>0</v>
      </c>
      <c r="AS21" s="113">
        <v>0</v>
      </c>
      <c r="AT21" s="64">
        <v>0</v>
      </c>
      <c r="AU21" s="113">
        <v>0</v>
      </c>
      <c r="AV21" s="113">
        <v>0</v>
      </c>
      <c r="AW21" s="113">
        <v>0</v>
      </c>
      <c r="AX21" s="113">
        <v>0</v>
      </c>
      <c r="AY21" s="113">
        <v>0</v>
      </c>
      <c r="AZ21" s="113">
        <v>0</v>
      </c>
      <c r="BA21" s="113">
        <v>0</v>
      </c>
      <c r="BB21" s="113">
        <v>0</v>
      </c>
      <c r="BC21" s="113">
        <v>0</v>
      </c>
      <c r="BD21" s="113">
        <v>0</v>
      </c>
      <c r="BE21" s="113">
        <v>0</v>
      </c>
      <c r="BF21" s="63">
        <v>0</v>
      </c>
      <c r="BG21" s="64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4">
        <v>0</v>
      </c>
      <c r="BU21" s="63">
        <v>0</v>
      </c>
      <c r="BV21" s="63">
        <v>635818.43000000005</v>
      </c>
      <c r="BW21" s="63">
        <v>476392.02</v>
      </c>
      <c r="BX21" s="63">
        <v>406824.81</v>
      </c>
      <c r="BY21" s="63">
        <v>430058.6</v>
      </c>
      <c r="BZ21" s="63">
        <v>394425.18</v>
      </c>
      <c r="CA21" s="63">
        <v>415058.07</v>
      </c>
      <c r="CB21" s="63">
        <v>763921.48375000001</v>
      </c>
      <c r="CC21" s="64">
        <v>3522498.5937500005</v>
      </c>
    </row>
    <row r="22" spans="1:81" s="86" customFormat="1" ht="17.5" customHeight="1">
      <c r="A22" s="73"/>
      <c r="B22" s="102"/>
      <c r="C22" s="65"/>
      <c r="D22" s="65"/>
      <c r="E22" s="103"/>
      <c r="F22" s="108"/>
      <c r="G22" s="108"/>
      <c r="CB22" s="84"/>
      <c r="CC22" s="84"/>
    </row>
    <row r="23" spans="1:81" s="86" customFormat="1" ht="17.5" customHeight="1">
      <c r="A23" s="73"/>
      <c r="B23" s="102"/>
      <c r="C23" s="67"/>
      <c r="D23" s="67"/>
      <c r="E23" s="103"/>
      <c r="F23" s="108"/>
      <c r="G23" s="108"/>
      <c r="CB23" s="84"/>
      <c r="CC23" s="84"/>
    </row>
    <row r="24" spans="1:81" s="107" customFormat="1" ht="17.5" customHeight="1">
      <c r="A24" s="73"/>
      <c r="B24" s="102"/>
      <c r="C24" s="67"/>
      <c r="D24" s="67"/>
      <c r="E24" s="103"/>
      <c r="F24" s="108"/>
      <c r="G24" s="108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J24" s="225"/>
      <c r="BK24" s="127"/>
      <c r="BL24" s="128"/>
      <c r="BM24" s="129"/>
      <c r="BN24" s="128"/>
      <c r="BO24" s="129"/>
      <c r="CB24" s="127"/>
      <c r="CC24" s="127"/>
    </row>
    <row r="25" spans="1:81" s="86" customFormat="1" ht="17.5" customHeight="1">
      <c r="A25" s="73"/>
      <c r="B25" s="102"/>
      <c r="C25" s="65"/>
      <c r="D25" s="65"/>
      <c r="E25" s="103"/>
      <c r="F25" s="108"/>
      <c r="G25" s="108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J25" s="224"/>
      <c r="BK25" s="126"/>
      <c r="BL25" s="119"/>
      <c r="BM25" s="118"/>
      <c r="BN25" s="125"/>
      <c r="BO25" s="91"/>
      <c r="CB25" s="84"/>
      <c r="CC25" s="84"/>
    </row>
    <row r="26" spans="1:81" s="86" customFormat="1" ht="17.5" customHeight="1">
      <c r="A26" s="130"/>
      <c r="B26" s="102"/>
      <c r="C26" s="112"/>
      <c r="D26" s="112"/>
      <c r="E26" s="103"/>
      <c r="F26" s="84"/>
      <c r="G26" s="84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J26" s="131"/>
      <c r="BK26" s="126"/>
      <c r="BL26" s="119"/>
      <c r="BM26" s="118"/>
      <c r="BN26" s="125"/>
      <c r="BO26" s="91"/>
      <c r="CB26" s="84"/>
      <c r="CC26" s="84"/>
    </row>
    <row r="27" spans="1:81" s="115" customFormat="1" ht="17.5" customHeight="1">
      <c r="A27" s="130"/>
      <c r="B27" s="102"/>
      <c r="C27" s="65"/>
      <c r="D27" s="65"/>
      <c r="E27" s="103"/>
      <c r="F27" s="108"/>
      <c r="G27" s="108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J27" s="68"/>
      <c r="BK27" s="108"/>
      <c r="BL27" s="125"/>
      <c r="BM27" s="125"/>
      <c r="BN27" s="125"/>
      <c r="BO27" s="125"/>
      <c r="CB27" s="108"/>
      <c r="CC27" s="108"/>
    </row>
    <row r="28" spans="1:81" s="115" customFormat="1" ht="17.5" customHeight="1">
      <c r="A28" s="73"/>
      <c r="B28" s="102"/>
      <c r="C28" s="65"/>
      <c r="D28" s="65"/>
      <c r="E28" s="103"/>
      <c r="F28" s="108"/>
      <c r="G28" s="10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108"/>
      <c r="BL28" s="125"/>
      <c r="BM28" s="125"/>
      <c r="BN28" s="125"/>
      <c r="BO28" s="125"/>
      <c r="CB28" s="108"/>
      <c r="CC28" s="108"/>
    </row>
    <row r="29" spans="1:81" s="86" customFormat="1" ht="17.5" customHeight="1">
      <c r="A29" s="73"/>
      <c r="B29" s="114"/>
      <c r="C29" s="67"/>
      <c r="D29" s="67"/>
      <c r="E29" s="103"/>
      <c r="F29" s="84"/>
      <c r="G29" s="84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62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84"/>
      <c r="BL29" s="132"/>
      <c r="BM29" s="91"/>
      <c r="BN29" s="132"/>
      <c r="BO29" s="91"/>
      <c r="CB29" s="84"/>
      <c r="CC29" s="84"/>
    </row>
    <row r="30" spans="1:81" s="86" customFormat="1" ht="17.5" customHeight="1">
      <c r="A30" s="115"/>
      <c r="B30" s="102"/>
      <c r="C30" s="84"/>
      <c r="D30" s="84"/>
      <c r="E30" s="103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62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133"/>
      <c r="BM30" s="91"/>
      <c r="BN30" s="133"/>
      <c r="BO30" s="91"/>
      <c r="CB30" s="84"/>
      <c r="CC30" s="84"/>
    </row>
    <row r="31" spans="1:81" s="124" customFormat="1" ht="17.5" customHeight="1">
      <c r="A31" s="73"/>
      <c r="B31" s="102"/>
      <c r="C31" s="121"/>
      <c r="D31" s="121"/>
      <c r="E31" s="103"/>
      <c r="F31" s="122"/>
      <c r="G31" s="122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62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2"/>
      <c r="BL31" s="123"/>
      <c r="BM31" s="123"/>
      <c r="BN31" s="123"/>
      <c r="BO31" s="123"/>
      <c r="CB31" s="135"/>
      <c r="CC31" s="135"/>
    </row>
    <row r="32" spans="1:81" s="86" customFormat="1" ht="17.5" customHeight="1">
      <c r="A32" s="73"/>
      <c r="B32" s="134"/>
      <c r="C32" s="67"/>
      <c r="D32" s="67"/>
      <c r="E32" s="103"/>
      <c r="F32" s="104"/>
      <c r="G32" s="104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135"/>
      <c r="BL32" s="125"/>
      <c r="BM32" s="91"/>
      <c r="BN32" s="125"/>
      <c r="BO32" s="91"/>
      <c r="CB32" s="84"/>
      <c r="CC32" s="84"/>
    </row>
    <row r="33" spans="1:81" s="86" customFormat="1" ht="17.5" customHeight="1">
      <c r="A33" s="73"/>
      <c r="B33" s="102"/>
      <c r="C33" s="65"/>
      <c r="D33" s="65"/>
      <c r="E33" s="103"/>
      <c r="F33" s="108"/>
      <c r="G33" s="10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84"/>
      <c r="BL33" s="125"/>
      <c r="BM33" s="91"/>
      <c r="BN33" s="125"/>
      <c r="BO33" s="91"/>
      <c r="CB33" s="84"/>
      <c r="CC33" s="84"/>
    </row>
    <row r="34" spans="1:81" s="86" customFormat="1" ht="17.5" customHeight="1">
      <c r="A34" s="73"/>
      <c r="B34" s="102"/>
      <c r="C34" s="65"/>
      <c r="D34" s="65"/>
      <c r="E34" s="103"/>
      <c r="F34" s="108"/>
      <c r="G34" s="10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84"/>
      <c r="BL34" s="125"/>
      <c r="BM34" s="91"/>
      <c r="BN34" s="125"/>
      <c r="BO34" s="91"/>
      <c r="CB34" s="84"/>
      <c r="CC34" s="84"/>
    </row>
    <row r="35" spans="1:81" s="86" customFormat="1" ht="17.5" customHeight="1">
      <c r="A35" s="73"/>
      <c r="B35" s="102"/>
      <c r="C35" s="67"/>
      <c r="D35" s="67"/>
      <c r="E35" s="103"/>
      <c r="F35" s="108"/>
      <c r="G35" s="10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126"/>
      <c r="BL35" s="125"/>
      <c r="BM35" s="91"/>
      <c r="BN35" s="125"/>
      <c r="BO35" s="91"/>
      <c r="CB35" s="84"/>
      <c r="CC35" s="84"/>
    </row>
    <row r="36" spans="1:81" s="86" customFormat="1" ht="17.5" customHeight="1">
      <c r="A36" s="130"/>
      <c r="B36" s="102"/>
      <c r="C36" s="67"/>
      <c r="D36" s="67"/>
      <c r="E36" s="103"/>
      <c r="F36" s="108"/>
      <c r="G36" s="10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127"/>
      <c r="BL36" s="136"/>
      <c r="BM36" s="91"/>
      <c r="BN36" s="136"/>
      <c r="BO36" s="91"/>
      <c r="CB36" s="84"/>
      <c r="CC36" s="84"/>
    </row>
    <row r="37" spans="1:81" s="115" customFormat="1" ht="17.5" customHeight="1">
      <c r="A37" s="130"/>
      <c r="B37" s="102"/>
      <c r="C37" s="65"/>
      <c r="D37" s="65"/>
      <c r="E37" s="103"/>
      <c r="F37" s="108"/>
      <c r="G37" s="10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126"/>
      <c r="BL37" s="125"/>
      <c r="BM37" s="125"/>
      <c r="BN37" s="125"/>
      <c r="BO37" s="125"/>
      <c r="CB37" s="108"/>
      <c r="CC37" s="108"/>
    </row>
    <row r="38" spans="1:81" s="115" customFormat="1" ht="17.5" customHeight="1">
      <c r="A38" s="73"/>
      <c r="B38" s="134"/>
      <c r="C38" s="112"/>
      <c r="D38" s="112"/>
      <c r="E38" s="103"/>
      <c r="F38" s="84"/>
      <c r="G38" s="84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26"/>
      <c r="BL38" s="125"/>
      <c r="BM38" s="125"/>
      <c r="BN38" s="125"/>
      <c r="BO38" s="125"/>
      <c r="CB38" s="108"/>
      <c r="CC38" s="108"/>
    </row>
    <row r="39" spans="1:81" s="86" customFormat="1" ht="17.5" customHeight="1">
      <c r="A39" s="73"/>
      <c r="B39" s="102"/>
      <c r="C39" s="65"/>
      <c r="D39" s="65"/>
      <c r="E39" s="103"/>
      <c r="F39" s="108"/>
      <c r="G39" s="108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108"/>
      <c r="BL39" s="132"/>
      <c r="BM39" s="91"/>
      <c r="BN39" s="132"/>
      <c r="BO39" s="91"/>
      <c r="CB39" s="84"/>
      <c r="CC39" s="84"/>
    </row>
    <row r="40" spans="1:81" s="86" customFormat="1" ht="17.5" customHeight="1">
      <c r="A40" s="130"/>
      <c r="B40" s="102"/>
      <c r="C40" s="65"/>
      <c r="D40" s="65"/>
      <c r="E40" s="103"/>
      <c r="F40" s="108"/>
      <c r="G40" s="108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108"/>
      <c r="BL40" s="133"/>
      <c r="BM40" s="91"/>
      <c r="BN40" s="133"/>
      <c r="BO40" s="91"/>
      <c r="CB40" s="84"/>
      <c r="CC40" s="84"/>
    </row>
    <row r="41" spans="1:81" s="115" customFormat="1" ht="17.5" customHeight="1">
      <c r="A41" s="73"/>
      <c r="B41" s="116"/>
      <c r="C41" s="67"/>
      <c r="D41" s="67"/>
      <c r="E41" s="103"/>
      <c r="F41" s="84"/>
      <c r="G41" s="84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84"/>
      <c r="BL41" s="125"/>
      <c r="BM41" s="125"/>
      <c r="BN41" s="125"/>
      <c r="BO41" s="125"/>
      <c r="CB41" s="108"/>
      <c r="CC41" s="108"/>
    </row>
    <row r="42" spans="1:81" s="86" customFormat="1" ht="17.5" customHeight="1">
      <c r="A42" s="73"/>
      <c r="B42" s="84"/>
      <c r="C42" s="84"/>
      <c r="D42" s="84"/>
      <c r="E42" s="103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M42" s="84"/>
      <c r="BO42" s="84"/>
      <c r="CB42" s="84"/>
      <c r="CC42" s="84"/>
    </row>
    <row r="43" spans="1:81" s="124" customFormat="1" ht="17.5" customHeight="1">
      <c r="A43" s="73"/>
      <c r="B43" s="120"/>
      <c r="C43" s="121"/>
      <c r="D43" s="121"/>
      <c r="E43" s="103"/>
      <c r="F43" s="122"/>
      <c r="G43" s="122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2"/>
      <c r="BL43" s="123"/>
      <c r="BM43" s="123"/>
      <c r="BN43" s="123"/>
      <c r="BO43" s="123"/>
      <c r="CB43" s="135"/>
      <c r="CC43" s="135"/>
    </row>
    <row r="44" spans="1:81" s="86" customFormat="1" ht="17.5" customHeight="1">
      <c r="A44" s="73"/>
      <c r="B44" s="134"/>
      <c r="C44" s="67"/>
      <c r="D44" s="67"/>
      <c r="E44" s="103"/>
      <c r="F44" s="104"/>
      <c r="G44" s="104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135"/>
      <c r="BL44" s="125"/>
      <c r="BM44" s="91"/>
      <c r="BN44" s="125"/>
      <c r="BO44" s="91"/>
      <c r="CB44" s="84"/>
      <c r="CC44" s="84"/>
    </row>
    <row r="45" spans="1:81" s="86" customFormat="1" ht="17.5" customHeight="1">
      <c r="A45" s="73"/>
      <c r="B45" s="102"/>
      <c r="C45" s="65"/>
      <c r="D45" s="65"/>
      <c r="E45" s="103"/>
      <c r="F45" s="108"/>
      <c r="G45" s="108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84"/>
      <c r="BL45" s="125"/>
      <c r="BM45" s="91"/>
      <c r="BN45" s="125"/>
      <c r="BO45" s="91"/>
      <c r="CB45" s="84"/>
      <c r="CC45" s="84"/>
    </row>
    <row r="46" spans="1:81" s="86" customFormat="1" ht="17.5" customHeight="1">
      <c r="A46" s="73"/>
      <c r="B46" s="102"/>
      <c r="C46" s="65"/>
      <c r="D46" s="65"/>
      <c r="E46" s="103"/>
      <c r="F46" s="108"/>
      <c r="G46" s="108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84"/>
      <c r="BL46" s="125"/>
      <c r="BM46" s="91"/>
      <c r="BN46" s="125"/>
      <c r="BO46" s="91"/>
      <c r="CB46" s="84"/>
      <c r="CC46" s="84"/>
    </row>
    <row r="47" spans="1:81" s="86" customFormat="1" ht="17.5" customHeight="1">
      <c r="A47" s="73"/>
      <c r="B47" s="102"/>
      <c r="C47" s="67"/>
      <c r="D47" s="67"/>
      <c r="E47" s="103"/>
      <c r="F47" s="108"/>
      <c r="G47" s="108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126"/>
      <c r="BL47" s="125"/>
      <c r="BM47" s="91"/>
      <c r="BN47" s="125"/>
      <c r="BO47" s="91"/>
      <c r="CB47" s="84"/>
      <c r="CC47" s="84"/>
    </row>
    <row r="48" spans="1:81" s="86" customFormat="1" ht="17.5" customHeight="1">
      <c r="A48" s="130"/>
      <c r="B48" s="102"/>
      <c r="C48" s="67"/>
      <c r="D48" s="67"/>
      <c r="E48" s="103"/>
      <c r="F48" s="108"/>
      <c r="G48" s="108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127"/>
      <c r="BL48" s="136"/>
      <c r="BM48" s="91"/>
      <c r="BN48" s="136"/>
      <c r="BO48" s="91"/>
      <c r="CB48" s="84"/>
      <c r="CC48" s="84"/>
    </row>
    <row r="49" spans="1:81" s="115" customFormat="1" ht="17.5" customHeight="1">
      <c r="A49" s="130"/>
      <c r="B49" s="102"/>
      <c r="C49" s="65"/>
      <c r="D49" s="65"/>
      <c r="E49" s="103"/>
      <c r="F49" s="108"/>
      <c r="G49" s="108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126"/>
      <c r="BL49" s="125"/>
      <c r="BM49" s="125"/>
      <c r="BN49" s="125"/>
      <c r="BO49" s="125"/>
      <c r="CB49" s="108"/>
      <c r="CC49" s="108"/>
    </row>
    <row r="50" spans="1:81" s="115" customFormat="1" ht="17.5" customHeight="1">
      <c r="A50" s="73"/>
      <c r="B50" s="134"/>
      <c r="C50" s="112"/>
      <c r="D50" s="112"/>
      <c r="E50" s="103"/>
      <c r="F50" s="84"/>
      <c r="G50" s="84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26"/>
      <c r="BL50" s="125"/>
      <c r="BM50" s="125"/>
      <c r="BN50" s="125"/>
      <c r="BO50" s="125"/>
      <c r="CB50" s="108"/>
      <c r="CC50" s="108"/>
    </row>
    <row r="51" spans="1:81" s="86" customFormat="1" ht="17.5" customHeight="1">
      <c r="A51" s="73"/>
      <c r="B51" s="102"/>
      <c r="C51" s="65"/>
      <c r="D51" s="65"/>
      <c r="E51" s="103"/>
      <c r="F51" s="108"/>
      <c r="G51" s="108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108"/>
      <c r="BL51" s="132"/>
      <c r="BM51" s="91"/>
      <c r="BN51" s="132"/>
      <c r="BO51" s="91"/>
      <c r="CB51" s="84"/>
      <c r="CC51" s="84"/>
    </row>
    <row r="52" spans="1:81" s="86" customFormat="1" ht="17.5" customHeight="1">
      <c r="A52" s="130"/>
      <c r="B52" s="102"/>
      <c r="C52" s="65"/>
      <c r="D52" s="65"/>
      <c r="E52" s="103"/>
      <c r="F52" s="108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108"/>
      <c r="BL52" s="133"/>
      <c r="BM52" s="91"/>
      <c r="BN52" s="133"/>
      <c r="BO52" s="91"/>
      <c r="CB52" s="84"/>
      <c r="CC52" s="84"/>
    </row>
    <row r="53" spans="1:81" s="115" customFormat="1" ht="17.5" customHeight="1">
      <c r="A53" s="73"/>
      <c r="B53" s="116"/>
      <c r="C53" s="67"/>
      <c r="D53" s="67"/>
      <c r="E53" s="103"/>
      <c r="F53" s="84"/>
      <c r="G53" s="84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84"/>
      <c r="BL53" s="125"/>
      <c r="BM53" s="125"/>
      <c r="BN53" s="125"/>
      <c r="BO53" s="125"/>
      <c r="CB53" s="108"/>
      <c r="CC53" s="108"/>
    </row>
    <row r="54" spans="1:81" s="86" customFormat="1" ht="17.5" customHeight="1">
      <c r="A54" s="73"/>
      <c r="B54" s="84"/>
      <c r="C54" s="84"/>
      <c r="D54" s="84"/>
      <c r="E54" s="103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M54" s="84"/>
      <c r="BO54" s="84"/>
      <c r="CB54" s="84"/>
      <c r="CC54" s="84"/>
    </row>
    <row r="55" spans="1:81" s="124" customFormat="1" ht="17.5" customHeight="1">
      <c r="A55" s="73"/>
      <c r="B55" s="120"/>
      <c r="C55" s="121"/>
      <c r="D55" s="121"/>
      <c r="E55" s="103"/>
      <c r="F55" s="135"/>
      <c r="G55" s="135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5"/>
      <c r="BL55" s="123"/>
      <c r="BM55" s="123"/>
      <c r="BN55" s="123"/>
      <c r="BO55" s="123"/>
      <c r="CB55" s="135"/>
      <c r="CC55" s="135"/>
    </row>
    <row r="56" spans="1:81" s="86" customFormat="1" ht="17.5" customHeight="1">
      <c r="A56" s="73"/>
      <c r="B56" s="102"/>
      <c r="C56" s="65"/>
      <c r="D56" s="65"/>
      <c r="E56" s="103"/>
      <c r="F56" s="108"/>
      <c r="G56" s="108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84"/>
      <c r="BL56" s="125"/>
      <c r="BM56" s="91"/>
      <c r="BN56" s="125"/>
      <c r="BO56" s="91"/>
      <c r="CB56" s="84"/>
      <c r="CC56" s="84"/>
    </row>
    <row r="57" spans="1:81" s="86" customFormat="1" ht="17.5" customHeight="1">
      <c r="A57" s="73"/>
      <c r="B57" s="102"/>
      <c r="C57" s="65"/>
      <c r="D57" s="65"/>
      <c r="E57" s="103"/>
      <c r="F57" s="108"/>
      <c r="G57" s="108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84"/>
      <c r="BL57" s="125"/>
      <c r="BM57" s="91"/>
      <c r="BN57" s="125"/>
      <c r="BO57" s="91"/>
      <c r="CB57" s="84"/>
      <c r="CC57" s="84"/>
    </row>
    <row r="58" spans="1:81" s="86" customFormat="1" ht="17.5" customHeight="1">
      <c r="A58" s="73"/>
      <c r="B58" s="102"/>
      <c r="C58" s="67"/>
      <c r="D58" s="67"/>
      <c r="E58" s="103"/>
      <c r="F58" s="108"/>
      <c r="G58" s="108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84"/>
      <c r="BL58" s="125"/>
      <c r="BM58" s="91"/>
      <c r="BN58" s="125"/>
      <c r="BO58" s="91"/>
      <c r="CB58" s="84"/>
      <c r="CC58" s="84"/>
    </row>
    <row r="59" spans="1:81" s="86" customFormat="1" ht="17.5" customHeight="1">
      <c r="A59" s="73"/>
      <c r="B59" s="102"/>
      <c r="C59" s="67"/>
      <c r="D59" s="67"/>
      <c r="E59" s="103"/>
      <c r="F59" s="108"/>
      <c r="G59" s="108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84"/>
      <c r="BL59" s="136"/>
      <c r="BM59" s="91"/>
      <c r="BN59" s="136"/>
      <c r="BO59" s="91"/>
      <c r="CB59" s="84"/>
      <c r="CC59" s="84"/>
    </row>
    <row r="60" spans="1:81" s="115" customFormat="1" ht="17.5" customHeight="1">
      <c r="A60" s="130"/>
      <c r="B60" s="102"/>
      <c r="C60" s="65"/>
      <c r="D60" s="65"/>
      <c r="E60" s="103"/>
      <c r="F60" s="108"/>
      <c r="G60" s="108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108"/>
      <c r="BL60" s="125"/>
      <c r="BM60" s="125"/>
      <c r="BN60" s="125"/>
      <c r="BO60" s="125"/>
      <c r="CB60" s="108"/>
      <c r="CC60" s="108"/>
    </row>
    <row r="61" spans="1:81" s="115" customFormat="1" ht="17.5" customHeight="1">
      <c r="A61" s="130"/>
      <c r="B61" s="134"/>
      <c r="C61" s="112"/>
      <c r="D61" s="112"/>
      <c r="E61" s="103"/>
      <c r="F61" s="84"/>
      <c r="G61" s="84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08"/>
      <c r="BL61" s="125"/>
      <c r="BM61" s="125"/>
      <c r="BN61" s="125"/>
      <c r="BO61" s="125"/>
      <c r="CB61" s="108"/>
      <c r="CC61" s="108"/>
    </row>
    <row r="62" spans="1:81" s="86" customFormat="1" ht="17.5" customHeight="1">
      <c r="A62" s="73"/>
      <c r="B62" s="102"/>
      <c r="C62" s="65"/>
      <c r="D62" s="65"/>
      <c r="E62" s="103"/>
      <c r="F62" s="108"/>
      <c r="G62" s="108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84"/>
      <c r="BL62" s="132"/>
      <c r="BM62" s="91"/>
      <c r="BN62" s="132"/>
      <c r="BO62" s="91"/>
      <c r="CB62" s="84"/>
      <c r="CC62" s="84"/>
    </row>
    <row r="63" spans="1:81" s="86" customFormat="1" ht="17.5" customHeight="1">
      <c r="A63" s="73"/>
      <c r="B63" s="102"/>
      <c r="C63" s="65"/>
      <c r="D63" s="65"/>
      <c r="E63" s="103"/>
      <c r="F63" s="108"/>
      <c r="G63" s="108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84"/>
      <c r="BL63" s="133"/>
      <c r="BM63" s="91"/>
      <c r="BN63" s="133"/>
      <c r="BO63" s="91"/>
      <c r="CB63" s="84"/>
      <c r="CC63" s="84"/>
    </row>
    <row r="64" spans="1:81" s="115" customFormat="1" ht="17.5" customHeight="1">
      <c r="A64" s="130"/>
      <c r="B64" s="116"/>
      <c r="C64" s="67"/>
      <c r="D64" s="67"/>
      <c r="E64" s="103"/>
      <c r="F64" s="84"/>
      <c r="G64" s="84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08"/>
      <c r="BL64" s="125"/>
      <c r="BM64" s="125"/>
      <c r="BN64" s="125"/>
      <c r="BO64" s="125"/>
      <c r="CB64" s="108"/>
      <c r="CC64" s="108"/>
    </row>
    <row r="65" spans="1:81" s="86" customFormat="1" ht="17.5" customHeight="1">
      <c r="A65" s="73"/>
      <c r="B65" s="84"/>
      <c r="C65" s="84"/>
      <c r="D65" s="84"/>
      <c r="E65" s="10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M65" s="84"/>
      <c r="BO65" s="84"/>
      <c r="CB65" s="84"/>
      <c r="CC65" s="84"/>
    </row>
    <row r="66" spans="1:81" s="141" customFormat="1" ht="17.5" customHeight="1">
      <c r="A66" s="73"/>
      <c r="B66" s="120"/>
      <c r="C66" s="121"/>
      <c r="D66" s="121"/>
      <c r="E66" s="103"/>
      <c r="F66" s="122"/>
      <c r="G66" s="138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8"/>
      <c r="BL66" s="140"/>
      <c r="BM66" s="140"/>
      <c r="BN66" s="140"/>
      <c r="BO66" s="140"/>
      <c r="CB66" s="138"/>
      <c r="CC66" s="138"/>
    </row>
    <row r="67" spans="1:81" s="86" customFormat="1" ht="17.5" customHeight="1">
      <c r="A67" s="73"/>
      <c r="B67" s="134"/>
      <c r="C67" s="67"/>
      <c r="D67" s="67"/>
      <c r="E67" s="103"/>
      <c r="F67" s="104"/>
      <c r="G67" s="104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84"/>
      <c r="BL67" s="125"/>
      <c r="BM67" s="91"/>
      <c r="BN67" s="125"/>
      <c r="BO67" s="91"/>
      <c r="CB67" s="84"/>
      <c r="CC67" s="84"/>
    </row>
    <row r="68" spans="1:81" s="86" customFormat="1" ht="17.5" customHeight="1">
      <c r="A68" s="73"/>
      <c r="B68" s="102"/>
      <c r="C68" s="65"/>
      <c r="D68" s="65"/>
      <c r="E68" s="103"/>
      <c r="F68" s="108"/>
      <c r="G68" s="108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84"/>
      <c r="BL68" s="125"/>
      <c r="BM68" s="91"/>
      <c r="BN68" s="125"/>
      <c r="BO68" s="91"/>
      <c r="CB68" s="84"/>
      <c r="CC68" s="84"/>
    </row>
    <row r="69" spans="1:81" s="86" customFormat="1" ht="17.5" customHeight="1">
      <c r="A69" s="73"/>
      <c r="B69" s="102"/>
      <c r="C69" s="65"/>
      <c r="D69" s="65"/>
      <c r="E69" s="103"/>
      <c r="F69" s="108"/>
      <c r="G69" s="108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84"/>
      <c r="BL69" s="125"/>
      <c r="BM69" s="91"/>
      <c r="BN69" s="125"/>
      <c r="BO69" s="91"/>
      <c r="CB69" s="84"/>
      <c r="CC69" s="84"/>
    </row>
    <row r="70" spans="1:81" s="86" customFormat="1" ht="17.5" customHeight="1">
      <c r="A70" s="73"/>
      <c r="B70" s="102"/>
      <c r="C70" s="67"/>
      <c r="D70" s="67"/>
      <c r="E70" s="103"/>
      <c r="F70" s="108"/>
      <c r="G70" s="108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84"/>
      <c r="BL70" s="125"/>
      <c r="BM70" s="91"/>
      <c r="BN70" s="125"/>
      <c r="BO70" s="91"/>
      <c r="CB70" s="84"/>
      <c r="CC70" s="84"/>
    </row>
    <row r="71" spans="1:81" s="86" customFormat="1" ht="17.5" customHeight="1">
      <c r="A71" s="73"/>
      <c r="B71" s="102"/>
      <c r="C71" s="67"/>
      <c r="D71" s="67"/>
      <c r="E71" s="103"/>
      <c r="F71" s="108"/>
      <c r="G71" s="108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84"/>
      <c r="BL71" s="136"/>
      <c r="BM71" s="91"/>
      <c r="BN71" s="136"/>
      <c r="BO71" s="91"/>
      <c r="CB71" s="84"/>
      <c r="CC71" s="84"/>
    </row>
    <row r="72" spans="1:81" s="115" customFormat="1" ht="17.5" customHeight="1">
      <c r="A72" s="130"/>
      <c r="B72" s="102"/>
      <c r="C72" s="65"/>
      <c r="D72" s="65"/>
      <c r="E72" s="103"/>
      <c r="F72" s="108"/>
      <c r="G72" s="108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108"/>
      <c r="BL72" s="125"/>
      <c r="BM72" s="125"/>
      <c r="BN72" s="125"/>
      <c r="BO72" s="125"/>
      <c r="CB72" s="108"/>
      <c r="CC72" s="108"/>
    </row>
    <row r="73" spans="1:81" s="115" customFormat="1" ht="17.5" customHeight="1">
      <c r="A73" s="130"/>
      <c r="B73" s="134"/>
      <c r="C73" s="112"/>
      <c r="D73" s="112"/>
      <c r="E73" s="103"/>
      <c r="F73" s="84"/>
      <c r="G73" s="84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 s="131"/>
      <c r="BK73" s="108"/>
      <c r="BL73" s="125"/>
      <c r="BM73" s="125"/>
      <c r="BN73" s="125"/>
      <c r="BO73" s="125"/>
      <c r="CB73" s="108"/>
      <c r="CC73" s="108"/>
    </row>
    <row r="74" spans="1:81" s="86" customFormat="1" ht="17.5" customHeight="1">
      <c r="A74" s="73"/>
      <c r="B74" s="102"/>
      <c r="C74" s="65"/>
      <c r="D74" s="65"/>
      <c r="E74" s="103"/>
      <c r="F74" s="108"/>
      <c r="G74" s="108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84"/>
      <c r="BL74" s="132"/>
      <c r="BM74" s="91"/>
      <c r="BN74" s="132"/>
      <c r="BO74" s="91"/>
      <c r="CB74" s="84"/>
      <c r="CC74" s="84"/>
    </row>
    <row r="75" spans="1:81" s="86" customFormat="1" ht="17.5" customHeight="1">
      <c r="A75" s="73"/>
      <c r="B75" s="102"/>
      <c r="C75" s="65"/>
      <c r="D75" s="65"/>
      <c r="E75" s="103"/>
      <c r="F75" s="108"/>
      <c r="G75" s="108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84"/>
      <c r="BL75" s="133"/>
      <c r="BM75" s="91"/>
      <c r="BN75" s="133"/>
      <c r="BO75" s="91"/>
      <c r="CB75" s="84"/>
      <c r="CC75" s="84"/>
    </row>
    <row r="76" spans="1:81" s="115" customFormat="1" ht="17.5" customHeight="1">
      <c r="A76" s="130"/>
      <c r="B76" s="116"/>
      <c r="C76" s="67"/>
      <c r="D76" s="67"/>
      <c r="E76" s="103"/>
      <c r="F76" s="84"/>
      <c r="G76" s="84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08"/>
      <c r="BL76" s="125"/>
      <c r="BM76" s="125"/>
      <c r="BN76" s="125"/>
      <c r="BO76" s="125"/>
      <c r="CB76" s="108"/>
      <c r="CC76" s="108"/>
    </row>
    <row r="77" spans="1:81" s="86" customFormat="1" ht="17.5" customHeight="1">
      <c r="A77" s="73"/>
      <c r="B77" s="84"/>
      <c r="C77" s="84"/>
      <c r="D77" s="84"/>
      <c r="E77" s="103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M77" s="84"/>
      <c r="BO77" s="84"/>
      <c r="CB77" s="84"/>
      <c r="CC77" s="84"/>
    </row>
    <row r="78" spans="1:81" s="124" customFormat="1" ht="17.5" customHeight="1">
      <c r="A78" s="73"/>
      <c r="B78" s="120"/>
      <c r="C78" s="121"/>
      <c r="D78" s="121"/>
      <c r="E78" s="103"/>
      <c r="F78" s="135"/>
      <c r="G78" s="135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5"/>
      <c r="BL78" s="123"/>
      <c r="BM78" s="123"/>
      <c r="BN78" s="123"/>
      <c r="BO78" s="123"/>
      <c r="CB78" s="135"/>
      <c r="CC78" s="135"/>
    </row>
    <row r="79" spans="1:81" s="86" customFormat="1" ht="17.5" customHeight="1">
      <c r="A79" s="73"/>
      <c r="B79" s="134"/>
      <c r="C79" s="67"/>
      <c r="D79" s="67"/>
      <c r="E79" s="103"/>
      <c r="F79" s="104"/>
      <c r="G79" s="104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84"/>
      <c r="BL79" s="125"/>
      <c r="BM79" s="91"/>
      <c r="BN79" s="125"/>
      <c r="BO79" s="91"/>
      <c r="CB79" s="84"/>
      <c r="CC79" s="84"/>
    </row>
    <row r="80" spans="1:81" s="86" customFormat="1" ht="17.5" customHeight="1">
      <c r="A80" s="73"/>
      <c r="B80" s="102"/>
      <c r="C80" s="65"/>
      <c r="D80" s="65"/>
      <c r="E80" s="103"/>
      <c r="F80" s="108"/>
      <c r="G80" s="108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84"/>
      <c r="BL80" s="125"/>
      <c r="BM80" s="91"/>
      <c r="BN80" s="125"/>
      <c r="BO80" s="91"/>
      <c r="CB80" s="84"/>
      <c r="CC80" s="84"/>
    </row>
    <row r="81" spans="1:81" s="86" customFormat="1" ht="17.5" customHeight="1">
      <c r="A81" s="73"/>
      <c r="B81" s="102"/>
      <c r="C81" s="65"/>
      <c r="D81" s="65"/>
      <c r="E81" s="103"/>
      <c r="F81" s="108"/>
      <c r="G81" s="108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84"/>
      <c r="BL81" s="125"/>
      <c r="BM81" s="91"/>
      <c r="BN81" s="125"/>
      <c r="BO81" s="91"/>
      <c r="CB81" s="84"/>
      <c r="CC81" s="84"/>
    </row>
    <row r="82" spans="1:81" s="86" customFormat="1" ht="17.5" customHeight="1">
      <c r="A82" s="73"/>
      <c r="B82" s="102"/>
      <c r="C82" s="67"/>
      <c r="D82" s="67"/>
      <c r="E82" s="103"/>
      <c r="F82" s="108"/>
      <c r="G82" s="108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84"/>
      <c r="BL82" s="125"/>
      <c r="BM82" s="91"/>
      <c r="BN82" s="125"/>
      <c r="BO82" s="91"/>
      <c r="CB82" s="84"/>
      <c r="CC82" s="84"/>
    </row>
    <row r="83" spans="1:81" s="86" customFormat="1" ht="17.5" customHeight="1">
      <c r="A83" s="73"/>
      <c r="B83" s="102"/>
      <c r="C83" s="67"/>
      <c r="D83" s="67"/>
      <c r="E83" s="103"/>
      <c r="F83" s="108"/>
      <c r="G83" s="108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84"/>
      <c r="BL83" s="136"/>
      <c r="BM83" s="91"/>
      <c r="BN83" s="136"/>
      <c r="BO83" s="91"/>
      <c r="CB83" s="84"/>
      <c r="CC83" s="84"/>
    </row>
    <row r="84" spans="1:81" s="115" customFormat="1" ht="17.5" customHeight="1">
      <c r="A84" s="130"/>
      <c r="B84" s="102"/>
      <c r="C84" s="65"/>
      <c r="D84" s="65"/>
      <c r="E84" s="103"/>
      <c r="F84" s="108"/>
      <c r="G84" s="108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108"/>
      <c r="BL84" s="125"/>
      <c r="BM84" s="125"/>
      <c r="BN84" s="125"/>
      <c r="BO84" s="125"/>
      <c r="CB84" s="108"/>
      <c r="CC84" s="108"/>
    </row>
    <row r="85" spans="1:81" s="115" customFormat="1" ht="17.5" customHeight="1">
      <c r="A85" s="130"/>
      <c r="B85" s="134"/>
      <c r="C85" s="112"/>
      <c r="D85" s="112"/>
      <c r="E85" s="103"/>
      <c r="F85" s="84"/>
      <c r="G85" s="84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08"/>
      <c r="BL85" s="125"/>
      <c r="BM85" s="125"/>
      <c r="BN85" s="125"/>
      <c r="BO85" s="125"/>
      <c r="CB85" s="108"/>
      <c r="CC85" s="108"/>
    </row>
    <row r="86" spans="1:81" s="86" customFormat="1" ht="17.5" customHeight="1">
      <c r="A86" s="73"/>
      <c r="B86" s="102"/>
      <c r="C86" s="65"/>
      <c r="D86" s="65"/>
      <c r="E86" s="103"/>
      <c r="F86" s="108"/>
      <c r="G86" s="108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84"/>
      <c r="BL86" s="132"/>
      <c r="BM86" s="91"/>
      <c r="BN86" s="132"/>
      <c r="BO86" s="91"/>
      <c r="CB86" s="84"/>
      <c r="CC86" s="84"/>
    </row>
    <row r="87" spans="1:81" s="86" customFormat="1" ht="17.5" customHeight="1">
      <c r="A87" s="73"/>
      <c r="B87" s="102"/>
      <c r="C87" s="65"/>
      <c r="D87" s="65"/>
      <c r="E87" s="103"/>
      <c r="F87" s="108"/>
      <c r="G87" s="108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84"/>
      <c r="BL87" s="133"/>
      <c r="BM87" s="91"/>
      <c r="BN87" s="133"/>
      <c r="BO87" s="91"/>
      <c r="CB87" s="84"/>
      <c r="CC87" s="84"/>
    </row>
    <row r="88" spans="1:81" s="115" customFormat="1" ht="17.5" customHeight="1">
      <c r="A88" s="130"/>
      <c r="B88" s="116"/>
      <c r="C88" s="67"/>
      <c r="D88" s="67"/>
      <c r="E88" s="103"/>
      <c r="F88" s="84"/>
      <c r="G88" s="84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08"/>
      <c r="BL88" s="125"/>
      <c r="BM88" s="125"/>
      <c r="BN88" s="125"/>
      <c r="BO88" s="125"/>
      <c r="CB88" s="108"/>
      <c r="CC88" s="108"/>
    </row>
    <row r="89" spans="1:81" s="86" customFormat="1" ht="17.5" customHeight="1">
      <c r="A89" s="73"/>
      <c r="B89" s="84"/>
      <c r="C89" s="84"/>
      <c r="D89" s="84"/>
      <c r="E89" s="103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M89" s="84"/>
      <c r="BO89" s="84"/>
      <c r="CB89" s="84"/>
      <c r="CC89" s="84"/>
    </row>
    <row r="90" spans="1:81" s="124" customFormat="1" ht="17.5" customHeight="1">
      <c r="A90" s="73"/>
      <c r="B90" s="120"/>
      <c r="C90" s="121"/>
      <c r="D90" s="121"/>
      <c r="E90" s="103"/>
      <c r="F90" s="135"/>
      <c r="G90" s="135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5"/>
      <c r="BL90" s="123"/>
      <c r="BM90" s="123"/>
      <c r="BN90" s="123"/>
      <c r="BO90" s="123"/>
      <c r="CB90" s="135"/>
      <c r="CC90" s="135"/>
    </row>
    <row r="91" spans="1:81" s="86" customFormat="1" ht="17.5" customHeight="1">
      <c r="A91" s="73"/>
      <c r="B91" s="134"/>
      <c r="C91" s="67"/>
      <c r="D91" s="67"/>
      <c r="E91" s="103"/>
      <c r="F91" s="104"/>
      <c r="G91" s="104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84"/>
      <c r="BL91" s="125"/>
      <c r="BM91" s="91"/>
      <c r="BN91" s="125"/>
      <c r="BO91" s="91"/>
      <c r="CB91" s="84"/>
      <c r="CC91" s="84"/>
    </row>
    <row r="92" spans="1:81" s="86" customFormat="1" ht="17.5" customHeight="1">
      <c r="A92" s="73"/>
      <c r="B92" s="102"/>
      <c r="C92" s="65"/>
      <c r="D92" s="65"/>
      <c r="E92" s="103"/>
      <c r="F92" s="108"/>
      <c r="G92" s="108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84"/>
      <c r="BL92" s="125"/>
      <c r="BM92" s="91"/>
      <c r="BN92" s="125"/>
      <c r="BO92" s="91"/>
      <c r="CB92" s="84"/>
      <c r="CC92" s="84"/>
    </row>
    <row r="93" spans="1:81" s="86" customFormat="1" ht="17.5" customHeight="1">
      <c r="A93" s="73"/>
      <c r="B93" s="102"/>
      <c r="C93" s="65"/>
      <c r="D93" s="65"/>
      <c r="E93" s="103"/>
      <c r="F93" s="108"/>
      <c r="G93" s="108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84"/>
      <c r="BL93" s="125"/>
      <c r="BM93" s="91"/>
      <c r="BN93" s="125"/>
      <c r="BO93" s="91"/>
      <c r="CB93" s="84"/>
      <c r="CC93" s="84"/>
    </row>
    <row r="94" spans="1:81" s="86" customFormat="1" ht="17.5" customHeight="1">
      <c r="A94" s="73"/>
      <c r="B94" s="102"/>
      <c r="C94" s="67"/>
      <c r="D94" s="67"/>
      <c r="E94" s="103"/>
      <c r="F94" s="108"/>
      <c r="G94" s="108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84"/>
      <c r="BL94" s="125"/>
      <c r="BM94" s="91"/>
      <c r="BN94" s="125"/>
      <c r="BO94" s="91"/>
      <c r="CB94" s="84"/>
      <c r="CC94" s="84"/>
    </row>
    <row r="95" spans="1:81" s="86" customFormat="1" ht="17.5" customHeight="1">
      <c r="A95" s="73"/>
      <c r="B95" s="102"/>
      <c r="C95" s="67"/>
      <c r="D95" s="67"/>
      <c r="E95" s="103"/>
      <c r="F95" s="108"/>
      <c r="G95" s="108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84"/>
      <c r="BL95" s="136"/>
      <c r="BM95" s="91"/>
      <c r="BN95" s="136"/>
      <c r="BO95" s="91"/>
      <c r="CB95" s="84"/>
      <c r="CC95" s="84"/>
    </row>
    <row r="96" spans="1:81" s="115" customFormat="1" ht="17.5" customHeight="1">
      <c r="A96" s="130"/>
      <c r="B96" s="102"/>
      <c r="C96" s="65"/>
      <c r="D96" s="65"/>
      <c r="E96" s="103"/>
      <c r="F96" s="108"/>
      <c r="G96" s="108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108"/>
      <c r="BL96" s="125"/>
      <c r="BM96" s="125"/>
      <c r="BN96" s="125"/>
      <c r="BO96" s="125"/>
      <c r="CB96" s="108"/>
      <c r="CC96" s="108"/>
    </row>
    <row r="97" spans="1:81" s="115" customFormat="1" ht="17.5" customHeight="1">
      <c r="A97" s="130"/>
      <c r="B97" s="134"/>
      <c r="C97" s="112"/>
      <c r="D97" s="112"/>
      <c r="E97" s="103"/>
      <c r="F97" s="84"/>
      <c r="G97" s="84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08"/>
      <c r="BL97" s="125"/>
      <c r="BM97" s="125"/>
      <c r="BN97" s="125"/>
      <c r="BO97" s="125"/>
      <c r="CB97" s="108"/>
      <c r="CC97" s="108"/>
    </row>
    <row r="98" spans="1:81" s="86" customFormat="1" ht="17.5" customHeight="1">
      <c r="A98" s="73"/>
      <c r="B98" s="102"/>
      <c r="C98" s="65"/>
      <c r="D98" s="65"/>
      <c r="E98" s="103"/>
      <c r="F98" s="108"/>
      <c r="G98" s="108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84"/>
      <c r="BL98" s="132"/>
      <c r="BM98" s="91"/>
      <c r="BN98" s="132"/>
      <c r="BO98" s="91"/>
      <c r="CB98" s="84"/>
      <c r="CC98" s="84"/>
    </row>
    <row r="99" spans="1:81" s="86" customFormat="1" ht="17.5" customHeight="1">
      <c r="A99" s="73"/>
      <c r="B99" s="102"/>
      <c r="C99" s="65"/>
      <c r="D99" s="65"/>
      <c r="E99" s="103"/>
      <c r="F99" s="108"/>
      <c r="G99" s="108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84"/>
      <c r="BL99" s="133"/>
      <c r="BM99" s="91"/>
      <c r="BN99" s="133"/>
      <c r="BO99" s="91"/>
      <c r="CB99" s="84"/>
      <c r="CC99" s="84"/>
    </row>
    <row r="100" spans="1:81" s="115" customFormat="1" ht="17.5" customHeight="1">
      <c r="A100" s="130"/>
      <c r="B100" s="116"/>
      <c r="C100" s="67"/>
      <c r="D100" s="67"/>
      <c r="E100" s="103"/>
      <c r="F100" s="84"/>
      <c r="G100" s="84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08"/>
      <c r="BL100" s="125"/>
      <c r="BM100" s="125"/>
      <c r="BN100" s="125"/>
      <c r="BO100" s="125"/>
      <c r="CB100" s="108"/>
      <c r="CC100" s="108"/>
    </row>
    <row r="101" spans="1:81" s="86" customFormat="1" ht="17.5" customHeight="1">
      <c r="A101" s="73"/>
      <c r="B101" s="84"/>
      <c r="C101" s="84"/>
      <c r="D101" s="84"/>
      <c r="E101" s="103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M101" s="84"/>
      <c r="BO101" s="84"/>
      <c r="CB101" s="84"/>
      <c r="CC101" s="84"/>
    </row>
    <row r="102" spans="1:81" s="124" customFormat="1" ht="17.5" customHeight="1">
      <c r="A102" s="73"/>
      <c r="B102" s="120"/>
      <c r="C102" s="121"/>
      <c r="D102" s="121"/>
      <c r="E102" s="103"/>
      <c r="F102" s="135"/>
      <c r="G102" s="135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5"/>
      <c r="BL102" s="123"/>
      <c r="BM102" s="123"/>
      <c r="BN102" s="123"/>
      <c r="BO102" s="123"/>
      <c r="CB102" s="135"/>
      <c r="CC102" s="135"/>
    </row>
    <row r="103" spans="1:81" s="86" customFormat="1" ht="17.5" customHeight="1">
      <c r="A103" s="73"/>
      <c r="B103" s="134"/>
      <c r="C103" s="67"/>
      <c r="D103" s="67"/>
      <c r="E103" s="103"/>
      <c r="F103" s="104"/>
      <c r="G103" s="104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84"/>
      <c r="BL103" s="125"/>
      <c r="BM103" s="91"/>
      <c r="BN103" s="125"/>
      <c r="BO103" s="91"/>
      <c r="CB103" s="84"/>
      <c r="CC103" s="84"/>
    </row>
    <row r="104" spans="1:81" s="86" customFormat="1" ht="17.5" customHeight="1">
      <c r="A104" s="73"/>
      <c r="B104" s="102"/>
      <c r="C104" s="65"/>
      <c r="D104" s="65"/>
      <c r="E104" s="103"/>
      <c r="F104" s="108"/>
      <c r="G104" s="108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84"/>
      <c r="BL104" s="125"/>
      <c r="BM104" s="91"/>
      <c r="BN104" s="125"/>
      <c r="BO104" s="91"/>
      <c r="CB104" s="84"/>
      <c r="CC104" s="84"/>
    </row>
    <row r="105" spans="1:81" s="86" customFormat="1" ht="17.5" customHeight="1">
      <c r="A105" s="73"/>
      <c r="B105" s="102"/>
      <c r="C105" s="65"/>
      <c r="D105" s="65"/>
      <c r="E105" s="103"/>
      <c r="F105" s="108"/>
      <c r="G105" s="108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84"/>
      <c r="BL105" s="125"/>
      <c r="BM105" s="91"/>
      <c r="BN105" s="125"/>
      <c r="BO105" s="91"/>
      <c r="CB105" s="84"/>
      <c r="CC105" s="84"/>
    </row>
    <row r="106" spans="1:81" s="86" customFormat="1" ht="17.5" customHeight="1">
      <c r="A106" s="73"/>
      <c r="B106" s="102"/>
      <c r="C106" s="67"/>
      <c r="D106" s="67"/>
      <c r="E106" s="103"/>
      <c r="F106" s="108"/>
      <c r="G106" s="108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84"/>
      <c r="BL106" s="125"/>
      <c r="BM106" s="91"/>
      <c r="BN106" s="125"/>
      <c r="BO106" s="91"/>
      <c r="CB106" s="84"/>
      <c r="CC106" s="84"/>
    </row>
    <row r="107" spans="1:81" s="86" customFormat="1" ht="17.5" customHeight="1">
      <c r="A107" s="73"/>
      <c r="B107" s="102"/>
      <c r="C107" s="67"/>
      <c r="D107" s="67"/>
      <c r="E107" s="103"/>
      <c r="F107" s="108"/>
      <c r="G107" s="108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84"/>
      <c r="BL107" s="136"/>
      <c r="BM107" s="91"/>
      <c r="BN107" s="136"/>
      <c r="BO107" s="91"/>
      <c r="CB107" s="84"/>
      <c r="CC107" s="84"/>
    </row>
    <row r="108" spans="1:81" s="115" customFormat="1" ht="17.5" customHeight="1">
      <c r="A108" s="130"/>
      <c r="B108" s="102"/>
      <c r="C108" s="65"/>
      <c r="D108" s="65"/>
      <c r="E108" s="103"/>
      <c r="F108" s="108"/>
      <c r="G108" s="108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108"/>
      <c r="BL108" s="125"/>
      <c r="BM108" s="125"/>
      <c r="BN108" s="125"/>
      <c r="BO108" s="125"/>
      <c r="CB108" s="108"/>
      <c r="CC108" s="108"/>
    </row>
    <row r="109" spans="1:81" s="115" customFormat="1" ht="17.5" customHeight="1">
      <c r="A109" s="130"/>
      <c r="B109" s="134"/>
      <c r="C109" s="112"/>
      <c r="D109" s="112"/>
      <c r="E109" s="103"/>
      <c r="F109" s="84"/>
      <c r="G109" s="84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  <c r="BI109" s="131"/>
      <c r="BJ109" s="131"/>
      <c r="BK109" s="108"/>
      <c r="BL109" s="125"/>
      <c r="BM109" s="125"/>
      <c r="BN109" s="125"/>
      <c r="BO109" s="125"/>
      <c r="CB109" s="108"/>
      <c r="CC109" s="108"/>
    </row>
    <row r="110" spans="1:81" s="86" customFormat="1" ht="17.5" customHeight="1">
      <c r="A110" s="73"/>
      <c r="B110" s="102"/>
      <c r="C110" s="65"/>
      <c r="D110" s="65"/>
      <c r="E110" s="103"/>
      <c r="F110" s="108"/>
      <c r="G110" s="108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84"/>
      <c r="BL110" s="132"/>
      <c r="BM110" s="91"/>
      <c r="BN110" s="132"/>
      <c r="BO110" s="91"/>
      <c r="CB110" s="84"/>
      <c r="CC110" s="84"/>
    </row>
    <row r="111" spans="1:81" s="86" customFormat="1" ht="17.5" customHeight="1">
      <c r="A111" s="73"/>
      <c r="B111" s="102"/>
      <c r="C111" s="65"/>
      <c r="D111" s="65"/>
      <c r="E111" s="103"/>
      <c r="F111" s="108"/>
      <c r="G111" s="108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84"/>
      <c r="BL111" s="133"/>
      <c r="BM111" s="91"/>
      <c r="BN111" s="133"/>
      <c r="BO111" s="91"/>
      <c r="CB111" s="84"/>
      <c r="CC111" s="84"/>
    </row>
    <row r="112" spans="1:81" s="115" customFormat="1" ht="17.5" customHeight="1">
      <c r="A112" s="130"/>
      <c r="B112" s="116"/>
      <c r="C112" s="67"/>
      <c r="D112" s="67"/>
      <c r="E112" s="103"/>
      <c r="F112" s="84"/>
      <c r="G112" s="84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08"/>
      <c r="BL112" s="125"/>
      <c r="BM112" s="125"/>
      <c r="BN112" s="125"/>
      <c r="BO112" s="125"/>
      <c r="CB112" s="108"/>
      <c r="CC112" s="108"/>
    </row>
    <row r="113" spans="1:81" s="86" customFormat="1" ht="17.5" customHeight="1">
      <c r="A113" s="73"/>
      <c r="B113" s="84"/>
      <c r="C113" s="84"/>
      <c r="D113" s="84"/>
      <c r="E113" s="103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M113" s="84"/>
      <c r="BO113" s="84"/>
      <c r="CB113" s="84"/>
      <c r="CC113" s="84"/>
    </row>
    <row r="114" spans="1:81" s="124" customFormat="1" ht="17.5" customHeight="1">
      <c r="A114" s="73"/>
      <c r="B114" s="120"/>
      <c r="C114" s="121"/>
      <c r="D114" s="121"/>
      <c r="E114" s="103"/>
      <c r="F114" s="135"/>
      <c r="G114" s="135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5"/>
      <c r="BL114" s="123"/>
      <c r="BM114" s="123"/>
      <c r="BN114" s="123"/>
      <c r="BO114" s="123"/>
      <c r="CB114" s="135"/>
      <c r="CC114" s="135"/>
    </row>
    <row r="115" spans="1:81" s="86" customFormat="1" ht="17.5" customHeight="1">
      <c r="A115" s="73"/>
      <c r="B115" s="134"/>
      <c r="C115" s="67"/>
      <c r="D115" s="67"/>
      <c r="E115" s="103"/>
      <c r="F115" s="104"/>
      <c r="G115" s="104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84"/>
      <c r="BL115" s="125"/>
      <c r="BM115" s="91"/>
      <c r="BN115" s="125"/>
      <c r="BO115" s="91"/>
      <c r="CB115" s="84"/>
      <c r="CC115" s="84"/>
    </row>
    <row r="116" spans="1:81" s="86" customFormat="1" ht="17.5" customHeight="1">
      <c r="A116" s="73"/>
      <c r="B116" s="102"/>
      <c r="C116" s="65"/>
      <c r="D116" s="65"/>
      <c r="E116" s="103"/>
      <c r="F116" s="108"/>
      <c r="G116" s="108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84"/>
      <c r="BL116" s="125"/>
      <c r="BM116" s="91"/>
      <c r="BN116" s="125"/>
      <c r="BO116" s="91"/>
      <c r="CB116" s="84"/>
      <c r="CC116" s="84"/>
    </row>
    <row r="117" spans="1:81" s="86" customFormat="1" ht="17.5" customHeight="1">
      <c r="A117" s="73"/>
      <c r="B117" s="102"/>
      <c r="C117" s="65"/>
      <c r="D117" s="65"/>
      <c r="E117" s="103"/>
      <c r="F117" s="108"/>
      <c r="G117" s="108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84"/>
      <c r="BL117" s="125"/>
      <c r="BM117" s="91"/>
      <c r="BN117" s="125"/>
      <c r="BO117" s="91"/>
      <c r="CB117" s="84"/>
      <c r="CC117" s="84"/>
    </row>
    <row r="118" spans="1:81" s="86" customFormat="1" ht="17.5" customHeight="1">
      <c r="A118" s="73"/>
      <c r="B118" s="102"/>
      <c r="C118" s="67"/>
      <c r="D118" s="67"/>
      <c r="E118" s="103"/>
      <c r="F118" s="108"/>
      <c r="G118" s="108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84"/>
      <c r="BL118" s="125"/>
      <c r="BM118" s="91"/>
      <c r="BN118" s="125"/>
      <c r="BO118" s="91"/>
      <c r="CB118" s="84"/>
      <c r="CC118" s="84"/>
    </row>
    <row r="119" spans="1:81" s="86" customFormat="1" ht="17.5" customHeight="1">
      <c r="A119" s="73"/>
      <c r="B119" s="102"/>
      <c r="C119" s="67"/>
      <c r="D119" s="67"/>
      <c r="E119" s="103"/>
      <c r="F119" s="108"/>
      <c r="G119" s="108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84"/>
      <c r="BL119" s="136"/>
      <c r="BM119" s="91"/>
      <c r="BN119" s="136"/>
      <c r="BO119" s="91"/>
      <c r="CB119" s="84"/>
      <c r="CC119" s="84"/>
    </row>
    <row r="120" spans="1:81" s="115" customFormat="1" ht="17.5" customHeight="1">
      <c r="A120" s="130"/>
      <c r="B120" s="102"/>
      <c r="C120" s="65"/>
      <c r="D120" s="65"/>
      <c r="E120" s="103"/>
      <c r="F120" s="108"/>
      <c r="G120" s="108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108"/>
      <c r="BL120" s="125"/>
      <c r="BM120" s="125"/>
      <c r="BN120" s="125"/>
      <c r="BO120" s="125"/>
      <c r="CB120" s="108"/>
      <c r="CC120" s="108"/>
    </row>
    <row r="121" spans="1:81" s="115" customFormat="1" ht="17.5" customHeight="1">
      <c r="A121" s="130"/>
      <c r="B121" s="134"/>
      <c r="C121" s="112"/>
      <c r="D121" s="112"/>
      <c r="E121" s="103"/>
      <c r="F121" s="84"/>
      <c r="G121" s="84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  <c r="BH121" s="131"/>
      <c r="BI121" s="131"/>
      <c r="BJ121" s="131"/>
      <c r="BK121" s="108"/>
      <c r="BL121" s="125"/>
      <c r="BM121" s="125"/>
      <c r="BN121" s="125"/>
      <c r="BO121" s="125"/>
      <c r="CB121" s="108"/>
      <c r="CC121" s="108"/>
    </row>
    <row r="122" spans="1:81" s="86" customFormat="1" ht="17.5" customHeight="1">
      <c r="A122" s="73"/>
      <c r="B122" s="102"/>
      <c r="C122" s="65"/>
      <c r="D122" s="65"/>
      <c r="E122" s="103"/>
      <c r="F122" s="108"/>
      <c r="G122" s="108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84"/>
      <c r="BL122" s="132"/>
      <c r="BM122" s="91"/>
      <c r="BN122" s="132"/>
      <c r="BO122" s="91"/>
      <c r="CB122" s="84"/>
      <c r="CC122" s="84"/>
    </row>
    <row r="123" spans="1:81" s="86" customFormat="1" ht="17.5" customHeight="1">
      <c r="A123" s="73"/>
      <c r="B123" s="102"/>
      <c r="C123" s="65"/>
      <c r="D123" s="65"/>
      <c r="E123" s="103"/>
      <c r="F123" s="108"/>
      <c r="G123" s="108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84"/>
      <c r="BL123" s="133"/>
      <c r="BM123" s="91"/>
      <c r="BN123" s="133"/>
      <c r="BO123" s="91"/>
      <c r="CB123" s="84"/>
      <c r="CC123" s="84"/>
    </row>
    <row r="124" spans="1:81" s="115" customFormat="1" ht="17.5" customHeight="1">
      <c r="A124" s="130"/>
      <c r="B124" s="116"/>
      <c r="C124" s="67"/>
      <c r="D124" s="67"/>
      <c r="E124" s="103"/>
      <c r="F124" s="84"/>
      <c r="G124" s="84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08"/>
      <c r="BL124" s="125"/>
      <c r="BM124" s="125"/>
      <c r="BN124" s="125"/>
      <c r="BO124" s="125"/>
      <c r="CB124" s="108"/>
      <c r="CC124" s="108"/>
    </row>
    <row r="125" spans="1:81" ht="17.5" customHeight="1">
      <c r="B125" s="82"/>
      <c r="C125" s="82"/>
      <c r="D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</row>
  </sheetData>
  <conditionalFormatting sqref="CB1:CC1048576">
    <cfRule type="containsText" dxfId="3" priority="1" operator="containsText" text="FALSE">
      <formula>NOT(ISERROR(SEARCH("FALSE",CB1)))</formula>
    </cfRule>
    <cfRule type="containsText" dxfId="2" priority="2" operator="containsText" text="TRUE">
      <formula>NOT(ISERROR(SEARCH("TRUE",CB1)))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E204-415A-4C29-A2BE-D1327E6B922F}">
  <dimension ref="A1:CC201"/>
  <sheetViews>
    <sheetView showGridLines="0" zoomScaleNormal="100" workbookViewId="0">
      <pane xSplit="5" ySplit="5" topLeftCell="BS8" activePane="bottomRight" state="frozen"/>
      <selection pane="topRight" activeCell="F1" sqref="F1"/>
      <selection pane="bottomLeft" activeCell="A6" sqref="A6"/>
      <selection pane="bottomRight" activeCell="B5" sqref="B5"/>
    </sheetView>
  </sheetViews>
  <sheetFormatPr defaultColWidth="10.7265625" defaultRowHeight="13" outlineLevelCol="1"/>
  <cols>
    <col min="1" max="1" width="1.7265625" style="73" customWidth="1"/>
    <col min="2" max="2" width="38.54296875" style="73" bestFit="1" customWidth="1"/>
    <col min="3" max="3" width="10.7265625" style="73"/>
    <col min="4" max="4" width="6.6328125" style="73" bestFit="1" customWidth="1"/>
    <col min="5" max="5" width="4.36328125" style="73" bestFit="1" customWidth="1"/>
    <col min="6" max="7" width="0.81640625" style="74" customWidth="1"/>
    <col min="8" max="19" width="9.54296875" style="73" bestFit="1" customWidth="1" outlineLevel="1"/>
    <col min="20" max="20" width="10.453125" style="142" bestFit="1" customWidth="1"/>
    <col min="21" max="23" width="9.54296875" style="73" bestFit="1" customWidth="1" outlineLevel="1"/>
    <col min="24" max="24" width="10.08984375" style="73" bestFit="1" customWidth="1" outlineLevel="1"/>
    <col min="25" max="26" width="8.7265625" style="73" bestFit="1" customWidth="1" outlineLevel="1"/>
    <col min="27" max="32" width="9.54296875" style="73" bestFit="1" customWidth="1" outlineLevel="1"/>
    <col min="33" max="33" width="10.453125" style="142" bestFit="1" customWidth="1"/>
    <col min="34" max="34" width="10.08984375" style="73" bestFit="1" customWidth="1" outlineLevel="1"/>
    <col min="35" max="35" width="9.54296875" style="73" bestFit="1" customWidth="1" outlineLevel="1"/>
    <col min="36" max="36" width="10.08984375" style="73" bestFit="1" customWidth="1" outlineLevel="1"/>
    <col min="37" max="45" width="9.54296875" style="73" bestFit="1" customWidth="1" outlineLevel="1"/>
    <col min="46" max="46" width="10.453125" style="142" bestFit="1" customWidth="1"/>
    <col min="47" max="47" width="10.08984375" style="73" bestFit="1" customWidth="1" outlineLevel="1"/>
    <col min="48" max="52" width="9.54296875" style="73" bestFit="1" customWidth="1" outlineLevel="1"/>
    <col min="53" max="53" width="10.08984375" style="73" bestFit="1" customWidth="1" outlineLevel="1"/>
    <col min="54" max="57" width="9.54296875" style="73" bestFit="1" customWidth="1" outlineLevel="1"/>
    <col min="58" max="58" width="10.08984375" style="73" bestFit="1" customWidth="1" outlineLevel="1"/>
    <col min="59" max="59" width="10.453125" style="142" bestFit="1" customWidth="1"/>
    <col min="60" max="60" width="9.54296875" style="73" bestFit="1" customWidth="1"/>
    <col min="61" max="61" width="10.08984375" style="73" bestFit="1" customWidth="1"/>
    <col min="62" max="62" width="9.54296875" style="73" bestFit="1" customWidth="1"/>
    <col min="63" max="63" width="10.08984375" style="84" bestFit="1" customWidth="1"/>
    <col min="64" max="64" width="9.54296875" style="73" bestFit="1" customWidth="1"/>
    <col min="65" max="65" width="9.54296875" style="74" bestFit="1" customWidth="1"/>
    <col min="66" max="66" width="10.08984375" style="73" bestFit="1" customWidth="1"/>
    <col min="67" max="67" width="9.54296875" style="74" bestFit="1" customWidth="1"/>
    <col min="68" max="71" width="9.54296875" style="73" bestFit="1" customWidth="1"/>
    <col min="72" max="72" width="11" style="142" bestFit="1" customWidth="1"/>
    <col min="73" max="77" width="9.54296875" style="73" bestFit="1" customWidth="1"/>
    <col min="78" max="78" width="10.08984375" style="74" bestFit="1" customWidth="1"/>
    <col min="79" max="79" width="9.54296875" style="74" bestFit="1" customWidth="1"/>
    <col min="80" max="80" width="11.81640625" style="74" customWidth="1"/>
    <col min="81" max="81" width="10.453125" style="243" bestFit="1" customWidth="1"/>
    <col min="82" max="16384" width="10.7265625" style="73"/>
  </cols>
  <sheetData>
    <row r="1" spans="1:81">
      <c r="AT1" s="143"/>
      <c r="BG1" s="143"/>
      <c r="BK1" s="74"/>
      <c r="BT1" s="143"/>
      <c r="CC1" s="242"/>
    </row>
    <row r="2" spans="1:81">
      <c r="E2" s="226"/>
      <c r="BK2" s="74"/>
    </row>
    <row r="3" spans="1:81">
      <c r="E3" s="226"/>
      <c r="BK3" s="74"/>
    </row>
    <row r="4" spans="1:81">
      <c r="BK4" s="74"/>
    </row>
    <row r="5" spans="1:81" s="75" customFormat="1" ht="15.5">
      <c r="B5" s="76" t="s">
        <v>104</v>
      </c>
      <c r="C5" s="77"/>
      <c r="D5" s="77"/>
      <c r="E5" s="77"/>
      <c r="F5" s="78"/>
      <c r="G5" s="78"/>
      <c r="H5" s="79">
        <v>43496</v>
      </c>
      <c r="I5" s="80">
        <v>43524</v>
      </c>
      <c r="J5" s="80">
        <v>43552</v>
      </c>
      <c r="K5" s="80">
        <v>43583</v>
      </c>
      <c r="L5" s="80">
        <v>43613</v>
      </c>
      <c r="M5" s="80">
        <v>43644</v>
      </c>
      <c r="N5" s="80">
        <v>43674</v>
      </c>
      <c r="O5" s="80">
        <v>43705</v>
      </c>
      <c r="P5" s="80">
        <v>43736</v>
      </c>
      <c r="Q5" s="80">
        <v>43766</v>
      </c>
      <c r="R5" s="80">
        <v>43797</v>
      </c>
      <c r="S5" s="80">
        <v>43827</v>
      </c>
      <c r="T5" s="144" t="s">
        <v>93</v>
      </c>
      <c r="U5" s="80">
        <v>43858</v>
      </c>
      <c r="V5" s="80">
        <v>43889</v>
      </c>
      <c r="W5" s="80">
        <v>43918</v>
      </c>
      <c r="X5" s="80">
        <v>43949</v>
      </c>
      <c r="Y5" s="80">
        <v>43979</v>
      </c>
      <c r="Z5" s="80">
        <v>44010</v>
      </c>
      <c r="AA5" s="80">
        <v>44040</v>
      </c>
      <c r="AB5" s="80">
        <v>44071</v>
      </c>
      <c r="AC5" s="80">
        <v>44102</v>
      </c>
      <c r="AD5" s="80">
        <v>44132</v>
      </c>
      <c r="AE5" s="80">
        <v>44163</v>
      </c>
      <c r="AF5" s="80">
        <v>44193</v>
      </c>
      <c r="AG5" s="144" t="s">
        <v>94</v>
      </c>
      <c r="AH5" s="80">
        <v>44224</v>
      </c>
      <c r="AI5" s="80">
        <v>44255</v>
      </c>
      <c r="AJ5" s="80">
        <v>44283</v>
      </c>
      <c r="AK5" s="80">
        <v>44314</v>
      </c>
      <c r="AL5" s="80">
        <v>44344</v>
      </c>
      <c r="AM5" s="80">
        <v>44375</v>
      </c>
      <c r="AN5" s="80">
        <v>44405</v>
      </c>
      <c r="AO5" s="80">
        <v>44436</v>
      </c>
      <c r="AP5" s="80">
        <v>44467</v>
      </c>
      <c r="AQ5" s="80">
        <v>44497</v>
      </c>
      <c r="AR5" s="80">
        <v>44528</v>
      </c>
      <c r="AS5" s="80">
        <v>44558</v>
      </c>
      <c r="AT5" s="144" t="s">
        <v>95</v>
      </c>
      <c r="AU5" s="80">
        <v>44589</v>
      </c>
      <c r="AV5" s="80">
        <v>44620</v>
      </c>
      <c r="AW5" s="80">
        <v>44648</v>
      </c>
      <c r="AX5" s="80">
        <v>44679</v>
      </c>
      <c r="AY5" s="80">
        <v>44709</v>
      </c>
      <c r="AZ5" s="80">
        <v>44740</v>
      </c>
      <c r="BA5" s="80">
        <v>44770</v>
      </c>
      <c r="BB5" s="80">
        <v>44801</v>
      </c>
      <c r="BC5" s="80">
        <v>44832</v>
      </c>
      <c r="BD5" s="80">
        <v>44862</v>
      </c>
      <c r="BE5" s="80">
        <v>44893</v>
      </c>
      <c r="BF5" s="80">
        <v>44923</v>
      </c>
      <c r="BG5" s="144" t="s">
        <v>96</v>
      </c>
      <c r="BH5" s="80">
        <v>44954</v>
      </c>
      <c r="BI5" s="80">
        <v>44985</v>
      </c>
      <c r="BJ5" s="80">
        <v>45013</v>
      </c>
      <c r="BK5" s="80">
        <v>45044</v>
      </c>
      <c r="BL5" s="80">
        <v>45074</v>
      </c>
      <c r="BM5" s="80">
        <v>45105</v>
      </c>
      <c r="BN5" s="80">
        <v>45135</v>
      </c>
      <c r="BO5" s="80">
        <v>45166</v>
      </c>
      <c r="BP5" s="80">
        <v>45197</v>
      </c>
      <c r="BQ5" s="80">
        <v>45227</v>
      </c>
      <c r="BR5" s="80">
        <v>45258</v>
      </c>
      <c r="BS5" s="80">
        <v>45288</v>
      </c>
      <c r="BT5" s="144" t="s">
        <v>105</v>
      </c>
      <c r="BU5" s="80">
        <v>45319</v>
      </c>
      <c r="BV5" s="80">
        <v>45350</v>
      </c>
      <c r="BW5" s="80">
        <v>45379</v>
      </c>
      <c r="BX5" s="80">
        <v>45410</v>
      </c>
      <c r="BY5" s="80">
        <v>45440</v>
      </c>
      <c r="BZ5" s="80">
        <v>45471</v>
      </c>
      <c r="CA5" s="80">
        <v>45501</v>
      </c>
      <c r="CB5" s="80">
        <v>45532</v>
      </c>
      <c r="CC5" s="144" t="s">
        <v>180</v>
      </c>
    </row>
    <row r="6" spans="1:81" s="86" customFormat="1">
      <c r="B6" s="145"/>
      <c r="C6" s="146"/>
      <c r="D6" s="146"/>
      <c r="E6" s="146"/>
      <c r="F6" s="147"/>
      <c r="G6" s="147"/>
      <c r="H6" s="148">
        <v>2019</v>
      </c>
      <c r="I6" s="148">
        <v>2019</v>
      </c>
      <c r="J6" s="148">
        <v>2019</v>
      </c>
      <c r="K6" s="148">
        <v>2019</v>
      </c>
      <c r="L6" s="148">
        <v>2019</v>
      </c>
      <c r="M6" s="148">
        <v>2019</v>
      </c>
      <c r="N6" s="148">
        <v>2019</v>
      </c>
      <c r="O6" s="148">
        <v>2019</v>
      </c>
      <c r="P6" s="148">
        <v>2019</v>
      </c>
      <c r="Q6" s="148">
        <v>2019</v>
      </c>
      <c r="R6" s="148">
        <v>2019</v>
      </c>
      <c r="S6" s="148">
        <v>2019</v>
      </c>
      <c r="T6" s="149"/>
      <c r="U6" s="148">
        <v>2020</v>
      </c>
      <c r="V6" s="148">
        <v>2020</v>
      </c>
      <c r="W6" s="148">
        <v>2020</v>
      </c>
      <c r="X6" s="148">
        <v>2020</v>
      </c>
      <c r="Y6" s="148">
        <v>2020</v>
      </c>
      <c r="Z6" s="148">
        <v>2020</v>
      </c>
      <c r="AA6" s="148">
        <v>2020</v>
      </c>
      <c r="AB6" s="148">
        <v>2020</v>
      </c>
      <c r="AC6" s="148">
        <v>2020</v>
      </c>
      <c r="AD6" s="148">
        <v>2020</v>
      </c>
      <c r="AE6" s="148">
        <v>2020</v>
      </c>
      <c r="AF6" s="148">
        <v>2020</v>
      </c>
      <c r="AG6" s="149"/>
      <c r="AH6" s="148">
        <v>2021</v>
      </c>
      <c r="AI6" s="148">
        <v>2021</v>
      </c>
      <c r="AJ6" s="148">
        <v>2021</v>
      </c>
      <c r="AK6" s="148">
        <v>2021</v>
      </c>
      <c r="AL6" s="148">
        <v>2021</v>
      </c>
      <c r="AM6" s="148">
        <v>2021</v>
      </c>
      <c r="AN6" s="148">
        <v>2021</v>
      </c>
      <c r="AO6" s="148">
        <v>2021</v>
      </c>
      <c r="AP6" s="148">
        <v>2021</v>
      </c>
      <c r="AQ6" s="148">
        <v>2021</v>
      </c>
      <c r="AR6" s="148">
        <v>2021</v>
      </c>
      <c r="AS6" s="148">
        <v>2021</v>
      </c>
      <c r="AT6" s="149"/>
      <c r="AU6" s="148">
        <v>2022</v>
      </c>
      <c r="AV6" s="148">
        <v>2022</v>
      </c>
      <c r="AW6" s="148">
        <v>2022</v>
      </c>
      <c r="AX6" s="148">
        <v>2022</v>
      </c>
      <c r="AY6" s="148">
        <v>2022</v>
      </c>
      <c r="AZ6" s="148">
        <v>2022</v>
      </c>
      <c r="BA6" s="148">
        <v>2022</v>
      </c>
      <c r="BB6" s="148">
        <v>2022</v>
      </c>
      <c r="BC6" s="148">
        <v>2022</v>
      </c>
      <c r="BD6" s="148">
        <v>2022</v>
      </c>
      <c r="BE6" s="148">
        <v>2022</v>
      </c>
      <c r="BF6" s="148">
        <v>44958</v>
      </c>
      <c r="BG6" s="149"/>
      <c r="BH6" s="148">
        <v>44986</v>
      </c>
      <c r="BI6" s="148">
        <v>2023</v>
      </c>
      <c r="BJ6" s="148">
        <v>2023</v>
      </c>
      <c r="BK6" s="84"/>
      <c r="BL6" s="84"/>
      <c r="BM6" s="84"/>
      <c r="BN6" s="84"/>
      <c r="BO6" s="84"/>
      <c r="BP6" s="84"/>
      <c r="BQ6" s="84"/>
      <c r="BR6" s="84"/>
      <c r="BS6" s="84"/>
      <c r="BT6" s="149"/>
      <c r="BU6" s="84"/>
      <c r="BV6" s="84"/>
      <c r="BW6" s="84"/>
      <c r="BX6" s="84"/>
      <c r="BY6" s="84"/>
      <c r="BZ6" s="84"/>
      <c r="CA6" s="84"/>
      <c r="CB6" s="84"/>
      <c r="CC6" s="244"/>
    </row>
    <row r="7" spans="1:81" s="100" customFormat="1" ht="14">
      <c r="A7" s="86"/>
      <c r="B7" s="94" t="s">
        <v>106</v>
      </c>
      <c r="C7" s="95"/>
      <c r="D7" s="95"/>
      <c r="E7" s="95"/>
      <c r="F7" s="96"/>
      <c r="G7" s="96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50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150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150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150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150"/>
      <c r="BU7" s="95"/>
      <c r="BV7" s="95"/>
      <c r="BW7" s="95"/>
      <c r="BX7" s="95"/>
      <c r="BY7" s="95"/>
      <c r="BZ7" s="95"/>
      <c r="CA7" s="95"/>
      <c r="CB7" s="95"/>
      <c r="CC7" s="150"/>
    </row>
    <row r="8" spans="1:81" s="107" customFormat="1" ht="14">
      <c r="A8" s="101"/>
      <c r="B8" s="134" t="s">
        <v>107</v>
      </c>
      <c r="C8" s="67"/>
      <c r="D8" s="67"/>
      <c r="E8" s="67"/>
      <c r="F8" s="104"/>
      <c r="G8" s="104"/>
      <c r="H8" s="68">
        <v>4417038.08</v>
      </c>
      <c r="I8" s="68">
        <v>2699000.4200000004</v>
      </c>
      <c r="J8" s="68">
        <v>2549771.4499999997</v>
      </c>
      <c r="K8" s="68">
        <v>2595016.37</v>
      </c>
      <c r="L8" s="68">
        <v>2827433.79</v>
      </c>
      <c r="M8" s="68">
        <v>2677720.71</v>
      </c>
      <c r="N8" s="68">
        <v>2887277.92</v>
      </c>
      <c r="O8" s="68">
        <v>2824905.0300000003</v>
      </c>
      <c r="P8" s="68">
        <v>2862464.85</v>
      </c>
      <c r="Q8" s="68">
        <v>2832297.38</v>
      </c>
      <c r="R8" s="68">
        <v>2900844.9800000004</v>
      </c>
      <c r="S8" s="68">
        <v>2953636.2700000005</v>
      </c>
      <c r="T8" s="151">
        <v>35027407.25</v>
      </c>
      <c r="U8" s="68">
        <v>4623935.04</v>
      </c>
      <c r="V8" s="68">
        <v>2694057.86</v>
      </c>
      <c r="W8" s="68">
        <v>2072395.6199999999</v>
      </c>
      <c r="X8" s="68">
        <v>-1158544.9099999999</v>
      </c>
      <c r="Y8" s="68">
        <v>65885.709999999992</v>
      </c>
      <c r="Z8" s="68">
        <v>37082.729999999996</v>
      </c>
      <c r="AA8" s="68">
        <v>32732.400000000001</v>
      </c>
      <c r="AB8" s="68">
        <v>698844.3</v>
      </c>
      <c r="AC8" s="68">
        <v>1845405.94</v>
      </c>
      <c r="AD8" s="68">
        <v>2076946.4000000001</v>
      </c>
      <c r="AE8" s="68">
        <v>2259447.38</v>
      </c>
      <c r="AF8" s="68">
        <v>2349764.31</v>
      </c>
      <c r="AG8" s="151">
        <v>17597952.780000001</v>
      </c>
      <c r="AH8" s="68">
        <v>3740808.8199999994</v>
      </c>
      <c r="AI8" s="68">
        <v>2227272.1599999997</v>
      </c>
      <c r="AJ8" s="68">
        <v>1603212.0600000003</v>
      </c>
      <c r="AK8" s="68">
        <v>1274819.6200000001</v>
      </c>
      <c r="AL8" s="68">
        <v>1091091.9300000002</v>
      </c>
      <c r="AM8" s="68">
        <v>1687858.75</v>
      </c>
      <c r="AN8" s="68">
        <v>1697417.8</v>
      </c>
      <c r="AO8" s="68">
        <v>2305556.5399999996</v>
      </c>
      <c r="AP8" s="68">
        <v>2579199.5199999996</v>
      </c>
      <c r="AQ8" s="68">
        <v>2783703.1199999996</v>
      </c>
      <c r="AR8" s="68">
        <v>2579597.8100000005</v>
      </c>
      <c r="AS8" s="68">
        <v>2928744.46</v>
      </c>
      <c r="AT8" s="151">
        <v>26499282.589999996</v>
      </c>
      <c r="AU8" s="68">
        <v>4443110.08</v>
      </c>
      <c r="AV8" s="68">
        <v>2722135.6499999994</v>
      </c>
      <c r="AW8" s="68">
        <v>2925021.625</v>
      </c>
      <c r="AX8" s="68">
        <v>2920143.7950000004</v>
      </c>
      <c r="AY8" s="68">
        <v>3091674.84</v>
      </c>
      <c r="AZ8" s="68">
        <v>3013199</v>
      </c>
      <c r="BA8" s="68">
        <v>3090817.9199999995</v>
      </c>
      <c r="BB8" s="68">
        <v>3145588.6350000002</v>
      </c>
      <c r="BC8" s="68">
        <v>3125274.8250000002</v>
      </c>
      <c r="BD8" s="68">
        <v>2984310.6100000008</v>
      </c>
      <c r="BE8" s="68">
        <v>3047865.69</v>
      </c>
      <c r="BF8" s="68">
        <v>3335911.9050000003</v>
      </c>
      <c r="BG8" s="151">
        <v>37845054.574999996</v>
      </c>
      <c r="BH8" s="68">
        <v>5295408.62</v>
      </c>
      <c r="BI8" s="68">
        <v>3116034.5300000003</v>
      </c>
      <c r="BJ8" s="68">
        <v>2995640.87</v>
      </c>
      <c r="BK8" s="68">
        <v>3056895.01</v>
      </c>
      <c r="BL8" s="68">
        <v>3223568.5049999999</v>
      </c>
      <c r="BM8" s="68">
        <v>3529267.19</v>
      </c>
      <c r="BN8" s="68">
        <v>3439363.3500000006</v>
      </c>
      <c r="BO8" s="68">
        <v>3437973.8999999994</v>
      </c>
      <c r="BP8" s="68">
        <v>3347835.8600000003</v>
      </c>
      <c r="BQ8" s="68">
        <v>3193287.26</v>
      </c>
      <c r="BR8" s="68">
        <v>3268802.76</v>
      </c>
      <c r="BS8" s="68">
        <v>3584232.93</v>
      </c>
      <c r="BT8" s="151">
        <v>41488310.785000004</v>
      </c>
      <c r="BU8" s="68">
        <v>5794082.2399999993</v>
      </c>
      <c r="BV8" s="68">
        <v>3538347.1600000006</v>
      </c>
      <c r="BW8" s="68">
        <v>3444251.7429999998</v>
      </c>
      <c r="BX8" s="68">
        <v>3322726.0300000003</v>
      </c>
      <c r="BY8" s="68">
        <v>3489027.0984</v>
      </c>
      <c r="BZ8" s="68">
        <v>3665599.35</v>
      </c>
      <c r="CA8" s="68">
        <v>3611380.67</v>
      </c>
      <c r="CB8" s="68">
        <v>3607252.7899999996</v>
      </c>
      <c r="CC8" s="151">
        <v>30472667.0814</v>
      </c>
    </row>
    <row r="9" spans="1:81" s="93" customFormat="1" ht="14">
      <c r="A9" s="86"/>
      <c r="B9" s="102" t="s">
        <v>108</v>
      </c>
      <c r="C9" s="65"/>
      <c r="D9" s="65"/>
      <c r="E9" s="65"/>
      <c r="F9" s="108"/>
      <c r="G9" s="108"/>
      <c r="H9" s="62">
        <v>3479542.75</v>
      </c>
      <c r="I9" s="62">
        <v>2080877.9500000002</v>
      </c>
      <c r="J9" s="62">
        <v>2035378.7999999998</v>
      </c>
      <c r="K9" s="62">
        <v>2004743.9500000002</v>
      </c>
      <c r="L9" s="62">
        <v>2109971.15</v>
      </c>
      <c r="M9" s="62">
        <v>1991101.8299999998</v>
      </c>
      <c r="N9" s="62">
        <v>2104610.41</v>
      </c>
      <c r="O9" s="62">
        <v>2228920.1700000004</v>
      </c>
      <c r="P9" s="62">
        <v>2203310.31</v>
      </c>
      <c r="Q9" s="62">
        <v>2174609.3299999996</v>
      </c>
      <c r="R9" s="62">
        <v>2279042.6800000002</v>
      </c>
      <c r="S9" s="62">
        <v>2095000.9000000004</v>
      </c>
      <c r="T9" s="152">
        <v>26787110.229999997</v>
      </c>
      <c r="U9" s="62">
        <v>3609437.32</v>
      </c>
      <c r="V9" s="62">
        <v>2066732.2799999998</v>
      </c>
      <c r="W9" s="62">
        <v>1705998.77</v>
      </c>
      <c r="X9" s="62">
        <v>-1158544.9099999999</v>
      </c>
      <c r="Y9" s="62">
        <v>65885.709999999992</v>
      </c>
      <c r="Z9" s="62">
        <v>37082.729999999996</v>
      </c>
      <c r="AA9" s="62">
        <v>32221.29</v>
      </c>
      <c r="AB9" s="62">
        <v>457637.32000000007</v>
      </c>
      <c r="AC9" s="62">
        <v>1442659.5599999998</v>
      </c>
      <c r="AD9" s="62">
        <v>1527104.1300000001</v>
      </c>
      <c r="AE9" s="62">
        <v>1719725.1</v>
      </c>
      <c r="AF9" s="62">
        <v>1736920.48</v>
      </c>
      <c r="AG9" s="152">
        <v>13242859.779999999</v>
      </c>
      <c r="AH9" s="62">
        <v>3020787.5299999993</v>
      </c>
      <c r="AI9" s="62">
        <v>1797737.65</v>
      </c>
      <c r="AJ9" s="62">
        <v>1314054.3400000003</v>
      </c>
      <c r="AK9" s="62">
        <v>989258.5</v>
      </c>
      <c r="AL9" s="62">
        <v>637534.24999999988</v>
      </c>
      <c r="AM9" s="62">
        <v>1330711.0199999998</v>
      </c>
      <c r="AN9" s="62">
        <v>1044949.75</v>
      </c>
      <c r="AO9" s="62">
        <v>1717945.7299999997</v>
      </c>
      <c r="AP9" s="62">
        <v>2070257.3499999996</v>
      </c>
      <c r="AQ9" s="62">
        <v>2315786.94</v>
      </c>
      <c r="AR9" s="62">
        <v>2018648.0600000003</v>
      </c>
      <c r="AS9" s="62">
        <v>2042968.08</v>
      </c>
      <c r="AT9" s="152">
        <v>20300639.199999996</v>
      </c>
      <c r="AU9" s="62">
        <v>3516607.38</v>
      </c>
      <c r="AV9" s="62">
        <v>2117653.7399999998</v>
      </c>
      <c r="AW9" s="62">
        <v>2322820.8499999996</v>
      </c>
      <c r="AX9" s="62">
        <v>2127199.0200000005</v>
      </c>
      <c r="AY9" s="62">
        <v>2345106.7200000002</v>
      </c>
      <c r="AZ9" s="62">
        <v>2222908.14</v>
      </c>
      <c r="BA9" s="62">
        <v>2191040.5699999998</v>
      </c>
      <c r="BB9" s="62">
        <v>2367065.9700000002</v>
      </c>
      <c r="BC9" s="62">
        <v>2367975.0100000002</v>
      </c>
      <c r="BD9" s="62">
        <v>2228793.8400000003</v>
      </c>
      <c r="BE9" s="62">
        <v>2195537.6</v>
      </c>
      <c r="BF9" s="62">
        <v>2273284.46</v>
      </c>
      <c r="BG9" s="152">
        <v>28275993.300000001</v>
      </c>
      <c r="BH9" s="62">
        <v>4207353.1900000004</v>
      </c>
      <c r="BI9" s="62">
        <v>2275165.1800000002</v>
      </c>
      <c r="BJ9" s="62">
        <v>2343495.33</v>
      </c>
      <c r="BK9" s="62">
        <v>2320856</v>
      </c>
      <c r="BL9" s="62">
        <v>2470525.19</v>
      </c>
      <c r="BM9" s="62">
        <v>2654751.56</v>
      </c>
      <c r="BN9" s="62">
        <v>2444601.5200000005</v>
      </c>
      <c r="BO9" s="62">
        <v>2503513.5499999998</v>
      </c>
      <c r="BP9" s="62">
        <v>2473622.8000000003</v>
      </c>
      <c r="BQ9" s="62">
        <v>2401398.7799999998</v>
      </c>
      <c r="BR9" s="62">
        <v>2386039.38</v>
      </c>
      <c r="BS9" s="62">
        <v>2393452.87</v>
      </c>
      <c r="BT9" s="152">
        <v>30874775.350000005</v>
      </c>
      <c r="BU9" s="62">
        <v>4480270.9399999995</v>
      </c>
      <c r="BV9" s="62">
        <v>2476278.0000000005</v>
      </c>
      <c r="BW9" s="62">
        <v>2558416.27</v>
      </c>
      <c r="BX9" s="62">
        <v>2397835.81</v>
      </c>
      <c r="BY9" s="62">
        <v>2503482.21</v>
      </c>
      <c r="BZ9" s="62">
        <v>2534712.94</v>
      </c>
      <c r="CA9" s="62">
        <v>2532634.0099999998</v>
      </c>
      <c r="CB9" s="62">
        <v>2554488.98</v>
      </c>
      <c r="CC9" s="152">
        <v>22038119.16</v>
      </c>
    </row>
    <row r="10" spans="1:81" s="86" customFormat="1">
      <c r="B10" s="102" t="s">
        <v>109</v>
      </c>
      <c r="C10" s="65"/>
      <c r="D10" s="65"/>
      <c r="E10" s="65"/>
      <c r="F10" s="108"/>
      <c r="G10" s="108"/>
      <c r="H10" s="62">
        <v>381927.45</v>
      </c>
      <c r="I10" s="62">
        <v>149678.87</v>
      </c>
      <c r="J10" s="62">
        <v>103794.29</v>
      </c>
      <c r="K10" s="62">
        <v>77881.259999999995</v>
      </c>
      <c r="L10" s="62">
        <v>129066.7</v>
      </c>
      <c r="M10" s="62">
        <v>149220.51</v>
      </c>
      <c r="N10" s="62">
        <v>279229.96999999997</v>
      </c>
      <c r="O10" s="62">
        <v>139570.93</v>
      </c>
      <c r="P10" s="62">
        <v>127727.79</v>
      </c>
      <c r="Q10" s="62">
        <v>178357.76000000001</v>
      </c>
      <c r="R10" s="62">
        <v>156915.43</v>
      </c>
      <c r="S10" s="62">
        <v>311671.2</v>
      </c>
      <c r="T10" s="152">
        <v>2185042.16</v>
      </c>
      <c r="U10" s="62">
        <v>387566.19</v>
      </c>
      <c r="V10" s="62">
        <v>212848.31</v>
      </c>
      <c r="W10" s="62">
        <v>143257.24</v>
      </c>
      <c r="X10" s="62">
        <v>0</v>
      </c>
      <c r="Y10" s="62">
        <v>0</v>
      </c>
      <c r="Z10" s="62">
        <v>0</v>
      </c>
      <c r="AA10" s="62">
        <v>0</v>
      </c>
      <c r="AB10" s="62">
        <v>56151.600000000006</v>
      </c>
      <c r="AC10" s="62">
        <v>190344.40000000002</v>
      </c>
      <c r="AD10" s="62">
        <v>180847.53000000003</v>
      </c>
      <c r="AE10" s="62">
        <v>172399.7</v>
      </c>
      <c r="AF10" s="62">
        <v>226761.34000000003</v>
      </c>
      <c r="AG10" s="152">
        <v>1570176.31</v>
      </c>
      <c r="AH10" s="62">
        <v>295107.49</v>
      </c>
      <c r="AI10" s="62">
        <v>129512.77</v>
      </c>
      <c r="AJ10" s="62">
        <v>28856.16</v>
      </c>
      <c r="AK10" s="62">
        <v>96042.57</v>
      </c>
      <c r="AL10" s="62">
        <v>193190.66</v>
      </c>
      <c r="AM10" s="62">
        <v>170703.07</v>
      </c>
      <c r="AN10" s="62">
        <v>291665.62</v>
      </c>
      <c r="AO10" s="62">
        <v>184682.17</v>
      </c>
      <c r="AP10" s="62">
        <v>157032.14000000001</v>
      </c>
      <c r="AQ10" s="62">
        <v>108474.33</v>
      </c>
      <c r="AR10" s="62">
        <v>178553.42</v>
      </c>
      <c r="AS10" s="62">
        <v>385657.14</v>
      </c>
      <c r="AT10" s="152">
        <v>2219477.54</v>
      </c>
      <c r="AU10" s="62">
        <v>380294.62</v>
      </c>
      <c r="AV10" s="62">
        <v>222458.84</v>
      </c>
      <c r="AW10" s="62">
        <v>171377.27000000002</v>
      </c>
      <c r="AX10" s="62">
        <v>317846.90000000002</v>
      </c>
      <c r="AY10" s="62">
        <v>240773.84</v>
      </c>
      <c r="AZ10" s="62">
        <v>320653.82</v>
      </c>
      <c r="BA10" s="62">
        <v>331985.28000000003</v>
      </c>
      <c r="BB10" s="62">
        <v>242800.39</v>
      </c>
      <c r="BC10" s="62">
        <v>263893.12</v>
      </c>
      <c r="BD10" s="62">
        <v>227454.7</v>
      </c>
      <c r="BE10" s="62">
        <v>296686.5</v>
      </c>
      <c r="BF10" s="62">
        <v>458096.95</v>
      </c>
      <c r="BG10" s="152">
        <v>3474322.2300000004</v>
      </c>
      <c r="BH10" s="62">
        <v>383824.74</v>
      </c>
      <c r="BI10" s="62">
        <v>395626.81</v>
      </c>
      <c r="BJ10" s="62">
        <v>144805.22000000003</v>
      </c>
      <c r="BK10" s="62">
        <v>247828.16999999998</v>
      </c>
      <c r="BL10" s="62">
        <v>222531.24</v>
      </c>
      <c r="BM10" s="62">
        <v>374869.53</v>
      </c>
      <c r="BN10" s="62">
        <v>317500.96000000002</v>
      </c>
      <c r="BO10" s="62">
        <v>293170.88</v>
      </c>
      <c r="BP10" s="62">
        <v>285647.43</v>
      </c>
      <c r="BQ10" s="62">
        <v>215519.69</v>
      </c>
      <c r="BR10" s="62">
        <v>249340.11</v>
      </c>
      <c r="BS10" s="62">
        <v>516134.03</v>
      </c>
      <c r="BT10" s="152">
        <v>3646798.8099999996</v>
      </c>
      <c r="BU10" s="62">
        <v>550608.67000000004</v>
      </c>
      <c r="BV10" s="62">
        <v>365480.82</v>
      </c>
      <c r="BW10" s="62">
        <v>195191.03</v>
      </c>
      <c r="BX10" s="62">
        <v>240274.77</v>
      </c>
      <c r="BY10" s="62">
        <v>272963.17</v>
      </c>
      <c r="BZ10" s="62">
        <v>489257.83</v>
      </c>
      <c r="CA10" s="62">
        <v>374751.71</v>
      </c>
      <c r="CB10" s="62">
        <v>419060.57</v>
      </c>
      <c r="CC10" s="152">
        <v>2907588.57</v>
      </c>
    </row>
    <row r="11" spans="1:81" s="86" customFormat="1">
      <c r="B11" s="102" t="s">
        <v>110</v>
      </c>
      <c r="C11" s="67"/>
      <c r="D11" s="67"/>
      <c r="E11" s="67"/>
      <c r="F11" s="108"/>
      <c r="G11" s="108"/>
      <c r="H11" s="62">
        <v>240022.49</v>
      </c>
      <c r="I11" s="62">
        <v>178731.81</v>
      </c>
      <c r="J11" s="62">
        <v>170832.46</v>
      </c>
      <c r="K11" s="62">
        <v>184385.54</v>
      </c>
      <c r="L11" s="62">
        <v>225313</v>
      </c>
      <c r="M11" s="62">
        <v>182487.69</v>
      </c>
      <c r="N11" s="62">
        <v>118461.68000000001</v>
      </c>
      <c r="O11" s="62">
        <v>99622.94</v>
      </c>
      <c r="P11" s="62">
        <v>207433.72</v>
      </c>
      <c r="Q11" s="62">
        <v>195597.95</v>
      </c>
      <c r="R11" s="62">
        <v>147617.01999999999</v>
      </c>
      <c r="S11" s="62">
        <v>163735.14000000001</v>
      </c>
      <c r="T11" s="152">
        <v>2114241.44</v>
      </c>
      <c r="U11" s="62">
        <v>285141.32999999996</v>
      </c>
      <c r="V11" s="62">
        <v>176897.3</v>
      </c>
      <c r="W11" s="62">
        <v>142301.46</v>
      </c>
      <c r="X11" s="62">
        <v>0</v>
      </c>
      <c r="Y11" s="62">
        <v>0</v>
      </c>
      <c r="Z11" s="62">
        <v>0</v>
      </c>
      <c r="AA11" s="62">
        <v>0</v>
      </c>
      <c r="AB11" s="62">
        <v>21029.38</v>
      </c>
      <c r="AC11" s="62">
        <v>25684.51</v>
      </c>
      <c r="AD11" s="62">
        <v>131154.69</v>
      </c>
      <c r="AE11" s="62">
        <v>141043.5</v>
      </c>
      <c r="AF11" s="62">
        <v>134677.78999999998</v>
      </c>
      <c r="AG11" s="152">
        <v>1057929.96</v>
      </c>
      <c r="AH11" s="62">
        <v>202233.5</v>
      </c>
      <c r="AI11" s="62">
        <v>155064.29999999999</v>
      </c>
      <c r="AJ11" s="62">
        <v>99369.819999999992</v>
      </c>
      <c r="AK11" s="62">
        <v>80448.88</v>
      </c>
      <c r="AL11" s="62">
        <v>98308.17</v>
      </c>
      <c r="AM11" s="62">
        <v>83005.349999999991</v>
      </c>
      <c r="AN11" s="62">
        <v>115097.49</v>
      </c>
      <c r="AO11" s="62">
        <v>148064.32000000001</v>
      </c>
      <c r="AP11" s="62">
        <v>151825.98000000001</v>
      </c>
      <c r="AQ11" s="62">
        <v>150437.53</v>
      </c>
      <c r="AR11" s="62">
        <v>136322.10999999999</v>
      </c>
      <c r="AS11" s="62">
        <v>188604.24</v>
      </c>
      <c r="AT11" s="152">
        <v>1608781.6900000002</v>
      </c>
      <c r="AU11" s="62">
        <v>262272.66000000003</v>
      </c>
      <c r="AV11" s="62">
        <v>177892.07</v>
      </c>
      <c r="AW11" s="62">
        <v>181109.97</v>
      </c>
      <c r="AX11" s="62">
        <v>166211.17000000001</v>
      </c>
      <c r="AY11" s="62">
        <v>211663.46</v>
      </c>
      <c r="AZ11" s="62">
        <v>166507.82999999999</v>
      </c>
      <c r="BA11" s="62">
        <v>200251.38</v>
      </c>
      <c r="BB11" s="62">
        <v>224994.92</v>
      </c>
      <c r="BC11" s="62">
        <v>197653.3</v>
      </c>
      <c r="BD11" s="62">
        <v>187616.58000000002</v>
      </c>
      <c r="BE11" s="62">
        <v>210690.09</v>
      </c>
      <c r="BF11" s="62">
        <v>190272.44</v>
      </c>
      <c r="BG11" s="152">
        <v>2377135.87</v>
      </c>
      <c r="BH11" s="62">
        <v>351175.51</v>
      </c>
      <c r="BI11" s="62">
        <v>200539.53999999998</v>
      </c>
      <c r="BJ11" s="62">
        <v>211374.15000000002</v>
      </c>
      <c r="BK11" s="62">
        <v>184287.16999999998</v>
      </c>
      <c r="BL11" s="62">
        <v>233156.58000000002</v>
      </c>
      <c r="BM11" s="62">
        <v>146669.1</v>
      </c>
      <c r="BN11" s="62">
        <v>270172.78999999998</v>
      </c>
      <c r="BO11" s="62">
        <v>226619.82</v>
      </c>
      <c r="BP11" s="62">
        <v>245571.63</v>
      </c>
      <c r="BQ11" s="62">
        <v>228823.79</v>
      </c>
      <c r="BR11" s="62">
        <v>231175.77</v>
      </c>
      <c r="BS11" s="62">
        <v>192864.03</v>
      </c>
      <c r="BT11" s="152">
        <v>2722429.8800000004</v>
      </c>
      <c r="BU11" s="62">
        <v>321387.63</v>
      </c>
      <c r="BV11" s="62">
        <v>264006.66000000003</v>
      </c>
      <c r="BW11" s="62">
        <v>250965.39</v>
      </c>
      <c r="BX11" s="62">
        <v>223630.95</v>
      </c>
      <c r="BY11" s="62">
        <v>222535.72</v>
      </c>
      <c r="BZ11" s="62">
        <v>183019.81</v>
      </c>
      <c r="CA11" s="62">
        <v>208947.19</v>
      </c>
      <c r="CB11" s="62">
        <v>180741.61</v>
      </c>
      <c r="CC11" s="152">
        <v>1855234.96</v>
      </c>
    </row>
    <row r="12" spans="1:81" s="86" customFormat="1">
      <c r="B12" s="102" t="s">
        <v>111</v>
      </c>
      <c r="C12" s="67"/>
      <c r="D12" s="67"/>
      <c r="E12" s="67"/>
      <c r="F12" s="108"/>
      <c r="G12" s="108"/>
      <c r="H12" s="62">
        <v>296533</v>
      </c>
      <c r="I12" s="62">
        <v>273214.81</v>
      </c>
      <c r="J12" s="62">
        <v>225874.81</v>
      </c>
      <c r="K12" s="62">
        <v>313671.81</v>
      </c>
      <c r="L12" s="62">
        <v>344762</v>
      </c>
      <c r="M12" s="62">
        <v>349325.69</v>
      </c>
      <c r="N12" s="62">
        <v>356347.69</v>
      </c>
      <c r="O12" s="62">
        <v>343619.69</v>
      </c>
      <c r="P12" s="62">
        <v>304815.69</v>
      </c>
      <c r="Q12" s="62">
        <v>267641.67</v>
      </c>
      <c r="R12" s="62">
        <v>304191</v>
      </c>
      <c r="S12" s="62">
        <v>368798</v>
      </c>
      <c r="T12" s="152">
        <v>3748795.86</v>
      </c>
      <c r="U12" s="62">
        <v>331774</v>
      </c>
      <c r="V12" s="62">
        <v>226407</v>
      </c>
      <c r="W12" s="62">
        <v>75232</v>
      </c>
      <c r="X12" s="62">
        <v>0</v>
      </c>
      <c r="Y12" s="62">
        <v>0</v>
      </c>
      <c r="Z12" s="62">
        <v>0</v>
      </c>
      <c r="AA12" s="62">
        <v>0</v>
      </c>
      <c r="AB12" s="62">
        <v>160000</v>
      </c>
      <c r="AC12" s="62">
        <v>185989</v>
      </c>
      <c r="AD12" s="62">
        <v>237268</v>
      </c>
      <c r="AE12" s="62">
        <v>224065</v>
      </c>
      <c r="AF12" s="62">
        <v>251204</v>
      </c>
      <c r="AG12" s="152">
        <v>1691939</v>
      </c>
      <c r="AH12" s="62">
        <v>221645</v>
      </c>
      <c r="AI12" s="62">
        <v>142115</v>
      </c>
      <c r="AJ12" s="62">
        <v>160546</v>
      </c>
      <c r="AK12" s="62">
        <v>108932</v>
      </c>
      <c r="AL12" s="62">
        <v>151602</v>
      </c>
      <c r="AM12" s="62">
        <v>100198</v>
      </c>
      <c r="AN12" s="62">
        <v>242484</v>
      </c>
      <c r="AO12" s="62">
        <v>251651</v>
      </c>
      <c r="AP12" s="62">
        <v>196762</v>
      </c>
      <c r="AQ12" s="62">
        <v>205791</v>
      </c>
      <c r="AR12" s="62">
        <v>246074.21999999997</v>
      </c>
      <c r="AS12" s="62">
        <v>311515</v>
      </c>
      <c r="AT12" s="152">
        <v>2339315.2199999997</v>
      </c>
      <c r="AU12" s="62">
        <v>283935.42</v>
      </c>
      <c r="AV12" s="62">
        <v>204131</v>
      </c>
      <c r="AW12" s="62">
        <v>249713.53499999997</v>
      </c>
      <c r="AX12" s="62">
        <v>308886.70500000002</v>
      </c>
      <c r="AY12" s="62">
        <v>292464.15000000002</v>
      </c>
      <c r="AZ12" s="62">
        <v>296315.90000000002</v>
      </c>
      <c r="BA12" s="62">
        <v>365276.86</v>
      </c>
      <c r="BB12" s="62">
        <v>292460.72499999998</v>
      </c>
      <c r="BC12" s="62">
        <v>286620.07500000001</v>
      </c>
      <c r="BD12" s="62">
        <v>335896</v>
      </c>
      <c r="BE12" s="62">
        <v>340367.67</v>
      </c>
      <c r="BF12" s="62">
        <v>404892.05499999993</v>
      </c>
      <c r="BG12" s="152">
        <v>3660960.0949999997</v>
      </c>
      <c r="BH12" s="62">
        <v>332321.5</v>
      </c>
      <c r="BI12" s="62">
        <v>235036</v>
      </c>
      <c r="BJ12" s="62">
        <v>281659.5</v>
      </c>
      <c r="BK12" s="62">
        <v>294257</v>
      </c>
      <c r="BL12" s="62">
        <v>287689.02500000002</v>
      </c>
      <c r="BM12" s="62">
        <v>352977</v>
      </c>
      <c r="BN12" s="62">
        <v>407088.07999999996</v>
      </c>
      <c r="BO12" s="62">
        <v>359660</v>
      </c>
      <c r="BP12" s="62">
        <v>334994</v>
      </c>
      <c r="BQ12" s="62">
        <v>347545</v>
      </c>
      <c r="BR12" s="62">
        <v>394247.5</v>
      </c>
      <c r="BS12" s="62">
        <v>481782</v>
      </c>
      <c r="BT12" s="152">
        <v>4109256.605</v>
      </c>
      <c r="BU12" s="62">
        <v>441814.99999999994</v>
      </c>
      <c r="BV12" s="62">
        <v>432581.68000000005</v>
      </c>
      <c r="BW12" s="62">
        <v>439679.05300000001</v>
      </c>
      <c r="BX12" s="62">
        <v>460984.5</v>
      </c>
      <c r="BY12" s="62">
        <v>490045.9984000001</v>
      </c>
      <c r="BZ12" s="62">
        <v>458608.77</v>
      </c>
      <c r="CA12" s="62">
        <v>495047.76</v>
      </c>
      <c r="CB12" s="62">
        <v>452961.63</v>
      </c>
      <c r="CC12" s="152">
        <v>3671724.3914000001</v>
      </c>
    </row>
    <row r="13" spans="1:81" s="111" customFormat="1" ht="14">
      <c r="A13" s="86"/>
      <c r="B13" s="102" t="s">
        <v>112</v>
      </c>
      <c r="C13" s="65"/>
      <c r="D13" s="65"/>
      <c r="E13" s="65"/>
      <c r="F13" s="108"/>
      <c r="G13" s="108"/>
      <c r="H13" s="62">
        <v>19012.39</v>
      </c>
      <c r="I13" s="62">
        <v>16496.98</v>
      </c>
      <c r="J13" s="62">
        <v>13891.09</v>
      </c>
      <c r="K13" s="62">
        <v>14333.810000000001</v>
      </c>
      <c r="L13" s="62">
        <v>18320.940000000002</v>
      </c>
      <c r="M13" s="62">
        <v>5584.99</v>
      </c>
      <c r="N13" s="62">
        <v>28628.17</v>
      </c>
      <c r="O13" s="62">
        <v>13171.3</v>
      </c>
      <c r="P13" s="62">
        <v>19177.339999999997</v>
      </c>
      <c r="Q13" s="62">
        <v>16090.67</v>
      </c>
      <c r="R13" s="62">
        <v>13078.849999999999</v>
      </c>
      <c r="S13" s="62">
        <v>14431.03</v>
      </c>
      <c r="T13" s="152">
        <v>192217.56000000003</v>
      </c>
      <c r="U13" s="62">
        <v>10016.200000000001</v>
      </c>
      <c r="V13" s="62">
        <v>11172.97</v>
      </c>
      <c r="W13" s="62">
        <v>5606.15</v>
      </c>
      <c r="X13" s="62">
        <v>0</v>
      </c>
      <c r="Y13" s="62">
        <v>0</v>
      </c>
      <c r="Z13" s="62">
        <v>0</v>
      </c>
      <c r="AA13" s="62">
        <v>511.11</v>
      </c>
      <c r="AB13" s="62">
        <v>4026</v>
      </c>
      <c r="AC13" s="62">
        <v>728.47</v>
      </c>
      <c r="AD13" s="62">
        <v>572.04999999999995</v>
      </c>
      <c r="AE13" s="62">
        <v>2214.08</v>
      </c>
      <c r="AF13" s="62">
        <v>200.7</v>
      </c>
      <c r="AG13" s="152">
        <v>35047.729999999996</v>
      </c>
      <c r="AH13" s="62">
        <v>1035.3</v>
      </c>
      <c r="AI13" s="62">
        <v>2842.44</v>
      </c>
      <c r="AJ13" s="62">
        <v>385.74</v>
      </c>
      <c r="AK13" s="62">
        <v>137.66999999999999</v>
      </c>
      <c r="AL13" s="62">
        <v>10456.85</v>
      </c>
      <c r="AM13" s="62">
        <v>3241.31</v>
      </c>
      <c r="AN13" s="62">
        <v>3220.94</v>
      </c>
      <c r="AO13" s="62">
        <v>3213.32</v>
      </c>
      <c r="AP13" s="62">
        <v>3322.05</v>
      </c>
      <c r="AQ13" s="62">
        <v>3213.32</v>
      </c>
      <c r="AR13" s="62">
        <v>0</v>
      </c>
      <c r="AS13" s="62">
        <v>0</v>
      </c>
      <c r="AT13" s="152">
        <v>31068.94</v>
      </c>
      <c r="AU13" s="62">
        <v>0</v>
      </c>
      <c r="AV13" s="62">
        <v>0</v>
      </c>
      <c r="AW13" s="62">
        <v>0</v>
      </c>
      <c r="AX13" s="62">
        <v>0</v>
      </c>
      <c r="AY13" s="62">
        <v>1666.67</v>
      </c>
      <c r="AZ13" s="62">
        <v>6813.31</v>
      </c>
      <c r="BA13" s="62">
        <v>2263.83</v>
      </c>
      <c r="BB13" s="62">
        <v>18266.629999999997</v>
      </c>
      <c r="BC13" s="62">
        <v>9133.32</v>
      </c>
      <c r="BD13" s="62">
        <v>4549.49</v>
      </c>
      <c r="BE13" s="62">
        <v>4583.83</v>
      </c>
      <c r="BF13" s="62">
        <v>9366</v>
      </c>
      <c r="BG13" s="152">
        <v>56643.079999999994</v>
      </c>
      <c r="BH13" s="62">
        <v>20733.68</v>
      </c>
      <c r="BI13" s="62">
        <v>9667</v>
      </c>
      <c r="BJ13" s="62">
        <v>14306.67</v>
      </c>
      <c r="BK13" s="62">
        <v>9666.67</v>
      </c>
      <c r="BL13" s="62">
        <v>9666.4699999999993</v>
      </c>
      <c r="BM13" s="62">
        <v>0</v>
      </c>
      <c r="BN13" s="62">
        <v>0</v>
      </c>
      <c r="BO13" s="62">
        <v>55009.65</v>
      </c>
      <c r="BP13" s="62">
        <v>8000</v>
      </c>
      <c r="BQ13" s="62">
        <v>0</v>
      </c>
      <c r="BR13" s="62">
        <v>8000</v>
      </c>
      <c r="BS13" s="62">
        <v>0</v>
      </c>
      <c r="BT13" s="152">
        <v>135050.14000000001</v>
      </c>
      <c r="BU13" s="62">
        <v>0</v>
      </c>
      <c r="BV13" s="62">
        <v>0</v>
      </c>
      <c r="BW13" s="62">
        <v>0</v>
      </c>
      <c r="BX13" s="62">
        <v>0</v>
      </c>
      <c r="BY13" s="62">
        <v>0</v>
      </c>
      <c r="BZ13" s="62">
        <v>0</v>
      </c>
      <c r="CA13" s="62">
        <v>0</v>
      </c>
      <c r="CB13" s="62"/>
      <c r="CC13" s="152">
        <v>0</v>
      </c>
    </row>
    <row r="14" spans="1:81" s="107" customFormat="1" ht="14">
      <c r="A14" s="86"/>
      <c r="B14" s="134" t="s">
        <v>113</v>
      </c>
      <c r="C14" s="112"/>
      <c r="D14" s="112"/>
      <c r="E14" s="112"/>
      <c r="F14" s="84"/>
      <c r="G14" s="84"/>
      <c r="H14" s="153">
        <v>-336882.37</v>
      </c>
      <c r="I14" s="153">
        <v>-233316.31</v>
      </c>
      <c r="J14" s="153">
        <v>-231172.61</v>
      </c>
      <c r="K14" s="153">
        <v>-227134.82</v>
      </c>
      <c r="L14" s="153">
        <v>-248810.28999999998</v>
      </c>
      <c r="M14" s="153">
        <v>-60606.37000000001</v>
      </c>
      <c r="N14" s="153">
        <v>-254648.99</v>
      </c>
      <c r="O14" s="153">
        <v>-238948.57</v>
      </c>
      <c r="P14" s="153">
        <v>-257405.56000000003</v>
      </c>
      <c r="Q14" s="153">
        <v>-237003.59</v>
      </c>
      <c r="R14" s="153">
        <v>-226797.13</v>
      </c>
      <c r="S14" s="153">
        <v>-225809.87</v>
      </c>
      <c r="T14" s="154">
        <v>-2778536.48</v>
      </c>
      <c r="U14" s="131">
        <v>-374824.57</v>
      </c>
      <c r="V14" s="131">
        <v>-267598.69</v>
      </c>
      <c r="W14" s="131">
        <v>-225946.26</v>
      </c>
      <c r="X14" s="131">
        <v>-37366.539999999994</v>
      </c>
      <c r="Y14" s="131">
        <v>-40711.269999999997</v>
      </c>
      <c r="Z14" s="131">
        <v>-29213.739999999998</v>
      </c>
      <c r="AA14" s="131">
        <v>-30154.29</v>
      </c>
      <c r="AB14" s="131">
        <v>-48026.25</v>
      </c>
      <c r="AC14" s="131">
        <v>-119078.98000000001</v>
      </c>
      <c r="AD14" s="131">
        <v>-145342.71999999997</v>
      </c>
      <c r="AE14" s="131">
        <v>-161285.04999999999</v>
      </c>
      <c r="AF14" s="131">
        <v>-171306.33000000002</v>
      </c>
      <c r="AG14" s="154">
        <v>-1650854.6900000002</v>
      </c>
      <c r="AH14" s="131">
        <v>-259536.33000000002</v>
      </c>
      <c r="AI14" s="131">
        <v>-182130.2</v>
      </c>
      <c r="AJ14" s="131">
        <v>-145282.67800000001</v>
      </c>
      <c r="AK14" s="131">
        <v>-115333.54</v>
      </c>
      <c r="AL14" s="131">
        <v>-98139.859999999986</v>
      </c>
      <c r="AM14" s="131">
        <v>-143609.03999999998</v>
      </c>
      <c r="AN14" s="131">
        <v>-128146.42</v>
      </c>
      <c r="AO14" s="131">
        <v>-188399.61</v>
      </c>
      <c r="AP14" s="131">
        <v>-193521.13999999998</v>
      </c>
      <c r="AQ14" s="131">
        <v>-203020.04</v>
      </c>
      <c r="AR14" s="131">
        <v>-213711.86000000002</v>
      </c>
      <c r="AS14" s="131">
        <v>-209518.16999999998</v>
      </c>
      <c r="AT14" s="154">
        <v>-2080348.8879999998</v>
      </c>
      <c r="AU14" s="131">
        <v>-287194.79000000004</v>
      </c>
      <c r="AV14" s="131">
        <v>-219296.8</v>
      </c>
      <c r="AW14" s="131">
        <v>-265505.98</v>
      </c>
      <c r="AX14" s="131">
        <v>-281231.77</v>
      </c>
      <c r="AY14" s="131">
        <v>-279368.43000000005</v>
      </c>
      <c r="AZ14" s="131">
        <v>-252766.04</v>
      </c>
      <c r="BA14" s="131">
        <v>-245287.13</v>
      </c>
      <c r="BB14" s="131">
        <v>-272202.28000000003</v>
      </c>
      <c r="BC14" s="131">
        <v>-283703.62</v>
      </c>
      <c r="BD14" s="131">
        <v>-269300.84999999998</v>
      </c>
      <c r="BE14" s="131">
        <v>-249991.2</v>
      </c>
      <c r="BF14" s="131">
        <v>-238773.88</v>
      </c>
      <c r="BG14" s="154">
        <v>-3144622.77</v>
      </c>
      <c r="BH14" s="131">
        <v>-382047.69999999995</v>
      </c>
      <c r="BI14" s="131">
        <v>-252442.84999999998</v>
      </c>
      <c r="BJ14" s="131">
        <v>-269122.73</v>
      </c>
      <c r="BK14" s="131">
        <v>-251505.91000000003</v>
      </c>
      <c r="BL14" s="131">
        <v>-258613.58000000002</v>
      </c>
      <c r="BM14" s="131">
        <v>-259524.49999999997</v>
      </c>
      <c r="BN14" s="131">
        <v>-256390.24000000005</v>
      </c>
      <c r="BO14" s="131">
        <v>-260710.07</v>
      </c>
      <c r="BP14" s="131">
        <v>-271253.84000000003</v>
      </c>
      <c r="BQ14" s="131">
        <v>-255749.43</v>
      </c>
      <c r="BR14" s="131">
        <v>-256247.88999999998</v>
      </c>
      <c r="BS14" s="131">
        <v>-265291.01</v>
      </c>
      <c r="BT14" s="154">
        <v>-3238899.75</v>
      </c>
      <c r="BU14" s="131">
        <v>-411570.76</v>
      </c>
      <c r="BV14" s="131">
        <v>-254919.13999999998</v>
      </c>
      <c r="BW14" s="131">
        <v>-228351.11000000002</v>
      </c>
      <c r="BX14" s="131">
        <v>-224387.75999999995</v>
      </c>
      <c r="BY14" s="131">
        <v>-223962.58000000002</v>
      </c>
      <c r="BZ14" s="131">
        <v>-240440.2</v>
      </c>
      <c r="CA14" s="131">
        <v>-227823.77</v>
      </c>
      <c r="CB14" s="131">
        <v>-234163.84</v>
      </c>
      <c r="CC14" s="154">
        <v>-2045619.1600000001</v>
      </c>
    </row>
    <row r="15" spans="1:81" s="86" customFormat="1">
      <c r="A15" s="115"/>
      <c r="B15" s="102" t="s">
        <v>114</v>
      </c>
      <c r="C15" s="65"/>
      <c r="D15" s="65"/>
      <c r="E15" s="65"/>
      <c r="F15" s="108"/>
      <c r="G15" s="108"/>
      <c r="H15" s="62">
        <v>-190268.62</v>
      </c>
      <c r="I15" s="62">
        <v>-116695.35</v>
      </c>
      <c r="J15" s="62">
        <v>-113208.64</v>
      </c>
      <c r="K15" s="62">
        <v>-111285.44</v>
      </c>
      <c r="L15" s="62">
        <v>-119628.09</v>
      </c>
      <c r="M15" s="62">
        <v>-116718.23</v>
      </c>
      <c r="N15" s="62">
        <v>-119794.87000000001</v>
      </c>
      <c r="O15" s="62">
        <v>-117408.39</v>
      </c>
      <c r="P15" s="62">
        <v>-107750.45999999999</v>
      </c>
      <c r="Q15" s="62">
        <v>-123051.22</v>
      </c>
      <c r="R15" s="62">
        <v>-113088.31000000001</v>
      </c>
      <c r="S15" s="62">
        <v>-117694.41</v>
      </c>
      <c r="T15" s="152">
        <v>-1466592.03</v>
      </c>
      <c r="U15" s="62">
        <v>-193667.87</v>
      </c>
      <c r="V15" s="62">
        <v>-116278.56999999999</v>
      </c>
      <c r="W15" s="62">
        <v>-103717.74</v>
      </c>
      <c r="X15" s="62">
        <v>-2989.81</v>
      </c>
      <c r="Y15" s="62">
        <v>-6542.28</v>
      </c>
      <c r="Z15" s="62">
        <v>-6284.72</v>
      </c>
      <c r="AA15" s="62">
        <v>-6436.47</v>
      </c>
      <c r="AB15" s="62">
        <v>-4960.92</v>
      </c>
      <c r="AC15" s="62">
        <v>-41274.5</v>
      </c>
      <c r="AD15" s="62">
        <v>-56640.369999999995</v>
      </c>
      <c r="AE15" s="62">
        <v>-72325.78</v>
      </c>
      <c r="AF15" s="62">
        <v>-76012.47</v>
      </c>
      <c r="AG15" s="152">
        <v>-687131.5</v>
      </c>
      <c r="AH15" s="62">
        <v>-123800.83</v>
      </c>
      <c r="AI15" s="62">
        <v>-80202.070000000007</v>
      </c>
      <c r="AJ15" s="62">
        <v>-66162.67</v>
      </c>
      <c r="AK15" s="62">
        <v>-55158.63</v>
      </c>
      <c r="AL15" s="62">
        <v>-40149.299999999996</v>
      </c>
      <c r="AM15" s="62">
        <v>-71560.28</v>
      </c>
      <c r="AN15" s="62">
        <v>-54129.64</v>
      </c>
      <c r="AO15" s="62">
        <v>-82883.73</v>
      </c>
      <c r="AP15" s="62">
        <v>-89720.4</v>
      </c>
      <c r="AQ15" s="62">
        <v>-95263.94</v>
      </c>
      <c r="AR15" s="62">
        <v>-102638.42000000001</v>
      </c>
      <c r="AS15" s="62">
        <v>-98469.55</v>
      </c>
      <c r="AT15" s="152">
        <v>-960139.46000000008</v>
      </c>
      <c r="AU15" s="62">
        <v>-149756.35</v>
      </c>
      <c r="AV15" s="62">
        <v>-95970.59</v>
      </c>
      <c r="AW15" s="62">
        <v>-147146.88</v>
      </c>
      <c r="AX15" s="62">
        <v>-144769.51999999999</v>
      </c>
      <c r="AY15" s="62">
        <v>-151475.33000000002</v>
      </c>
      <c r="AZ15" s="62">
        <v>-140673.47</v>
      </c>
      <c r="BA15" s="62">
        <v>-134885.03</v>
      </c>
      <c r="BB15" s="62">
        <v>-148183.39000000001</v>
      </c>
      <c r="BC15" s="62">
        <v>-163456.51</v>
      </c>
      <c r="BD15" s="62">
        <v>-158613.85999999999</v>
      </c>
      <c r="BE15" s="62">
        <v>-153595.53</v>
      </c>
      <c r="BF15" s="62">
        <v>-135057.54999999999</v>
      </c>
      <c r="BG15" s="152">
        <v>-1723584.0100000002</v>
      </c>
      <c r="BH15" s="62">
        <v>-230679.49</v>
      </c>
      <c r="BI15" s="62">
        <v>-141310.24</v>
      </c>
      <c r="BJ15" s="62">
        <v>-144314.87</v>
      </c>
      <c r="BK15" s="62">
        <v>-143116.79</v>
      </c>
      <c r="BL15" s="62">
        <v>-147869.22</v>
      </c>
      <c r="BM15" s="62">
        <v>-132986.20000000001</v>
      </c>
      <c r="BN15" s="62">
        <v>-135257.54</v>
      </c>
      <c r="BO15" s="62">
        <v>-133785.20000000001</v>
      </c>
      <c r="BP15" s="62">
        <v>-144052.96</v>
      </c>
      <c r="BQ15" s="62">
        <v>-135665.45000000001</v>
      </c>
      <c r="BR15" s="62">
        <v>-136982.9</v>
      </c>
      <c r="BS15" s="62">
        <v>-138552.75</v>
      </c>
      <c r="BT15" s="152">
        <v>-1764573.6099999999</v>
      </c>
      <c r="BU15" s="62">
        <v>-238230.83000000002</v>
      </c>
      <c r="BV15" s="62">
        <v>-107784.47</v>
      </c>
      <c r="BW15" s="62">
        <v>-97645.459999999992</v>
      </c>
      <c r="BX15" s="62">
        <v>-94431.98</v>
      </c>
      <c r="BY15" s="62">
        <v>-99854.15</v>
      </c>
      <c r="BZ15" s="62">
        <v>-105005.95</v>
      </c>
      <c r="CA15" s="62">
        <v>-99654.68</v>
      </c>
      <c r="CB15" s="62">
        <v>-100145.51000000001</v>
      </c>
      <c r="CC15" s="154">
        <v>-942753.03</v>
      </c>
    </row>
    <row r="16" spans="1:81" s="115" customFormat="1">
      <c r="B16" s="102" t="s">
        <v>115</v>
      </c>
      <c r="C16" s="65"/>
      <c r="D16" s="65"/>
      <c r="E16" s="65"/>
      <c r="F16" s="108"/>
      <c r="G16" s="108"/>
      <c r="H16" s="62">
        <v>-146613.75</v>
      </c>
      <c r="I16" s="62">
        <v>-116620.95999999999</v>
      </c>
      <c r="J16" s="62">
        <v>-117963.97</v>
      </c>
      <c r="K16" s="62">
        <v>-115849.38</v>
      </c>
      <c r="L16" s="62">
        <v>-129182.19999999998</v>
      </c>
      <c r="M16" s="62">
        <v>56111.859999999986</v>
      </c>
      <c r="N16" s="62">
        <v>-134854.12</v>
      </c>
      <c r="O16" s="62">
        <v>-121540.18</v>
      </c>
      <c r="P16" s="62">
        <v>-149655.10000000003</v>
      </c>
      <c r="Q16" s="62">
        <v>-113952.37</v>
      </c>
      <c r="R16" s="62">
        <v>-113708.81999999999</v>
      </c>
      <c r="S16" s="62">
        <v>-108115.45999999999</v>
      </c>
      <c r="T16" s="152">
        <v>-1311944.45</v>
      </c>
      <c r="U16" s="62">
        <v>-181156.7</v>
      </c>
      <c r="V16" s="62">
        <v>-151320.12</v>
      </c>
      <c r="W16" s="62">
        <v>-122228.51999999999</v>
      </c>
      <c r="X16" s="62">
        <v>-34376.729999999996</v>
      </c>
      <c r="Y16" s="62">
        <v>-34168.99</v>
      </c>
      <c r="Z16" s="62">
        <v>-22929.019999999997</v>
      </c>
      <c r="AA16" s="62">
        <v>-23717.82</v>
      </c>
      <c r="AB16" s="62">
        <v>-43065.33</v>
      </c>
      <c r="AC16" s="62">
        <v>-77804.48000000001</v>
      </c>
      <c r="AD16" s="62">
        <v>-88702.349999999991</v>
      </c>
      <c r="AE16" s="62">
        <v>-88959.26999999999</v>
      </c>
      <c r="AF16" s="62">
        <v>-95293.86</v>
      </c>
      <c r="AG16" s="152">
        <v>-963723.18999999983</v>
      </c>
      <c r="AH16" s="62">
        <v>-135735.5</v>
      </c>
      <c r="AI16" s="62">
        <v>-101928.13</v>
      </c>
      <c r="AJ16" s="62">
        <v>-79120.008000000002</v>
      </c>
      <c r="AK16" s="62">
        <v>-60174.909999999996</v>
      </c>
      <c r="AL16" s="62">
        <v>-57990.559999999998</v>
      </c>
      <c r="AM16" s="62">
        <v>-72048.759999999995</v>
      </c>
      <c r="AN16" s="62">
        <v>-74016.78</v>
      </c>
      <c r="AO16" s="62">
        <v>-105515.88</v>
      </c>
      <c r="AP16" s="62">
        <v>-103800.73999999999</v>
      </c>
      <c r="AQ16" s="62">
        <v>-107756.1</v>
      </c>
      <c r="AR16" s="62">
        <v>-111073.44</v>
      </c>
      <c r="AS16" s="62">
        <v>-111048.62</v>
      </c>
      <c r="AT16" s="152">
        <v>-1120209.4279999998</v>
      </c>
      <c r="AU16" s="62">
        <v>-137438.44</v>
      </c>
      <c r="AV16" s="62">
        <v>-123326.21</v>
      </c>
      <c r="AW16" s="62">
        <v>-118359.1</v>
      </c>
      <c r="AX16" s="62">
        <v>-136462.25</v>
      </c>
      <c r="AY16" s="62">
        <v>-127893.10000000002</v>
      </c>
      <c r="AZ16" s="62">
        <v>-112092.57</v>
      </c>
      <c r="BA16" s="62">
        <v>-110402.1</v>
      </c>
      <c r="BB16" s="62">
        <v>-124018.89000000001</v>
      </c>
      <c r="BC16" s="62">
        <v>-120247.11</v>
      </c>
      <c r="BD16" s="62">
        <v>-110686.99</v>
      </c>
      <c r="BE16" s="62">
        <v>-96395.670000000013</v>
      </c>
      <c r="BF16" s="62">
        <v>-103716.33</v>
      </c>
      <c r="BG16" s="152">
        <v>-1421038.76</v>
      </c>
      <c r="BH16" s="62">
        <v>-151368.21</v>
      </c>
      <c r="BI16" s="62">
        <v>-111132.61</v>
      </c>
      <c r="BJ16" s="62">
        <v>-124807.86000000002</v>
      </c>
      <c r="BK16" s="62">
        <v>-108389.12000000001</v>
      </c>
      <c r="BL16" s="62">
        <v>-110744.36000000002</v>
      </c>
      <c r="BM16" s="62">
        <v>-126538.29999999996</v>
      </c>
      <c r="BN16" s="62">
        <v>-121132.70000000004</v>
      </c>
      <c r="BO16" s="62">
        <v>-126924.87</v>
      </c>
      <c r="BP16" s="62">
        <v>-127200.88000000003</v>
      </c>
      <c r="BQ16" s="62">
        <v>-120083.97999999998</v>
      </c>
      <c r="BR16" s="62">
        <v>-119264.98999999999</v>
      </c>
      <c r="BS16" s="62">
        <v>-126738.26000000001</v>
      </c>
      <c r="BT16" s="152">
        <v>-1474326.1400000001</v>
      </c>
      <c r="BU16" s="62">
        <v>-173339.92999999996</v>
      </c>
      <c r="BV16" s="62">
        <v>-147134.66999999998</v>
      </c>
      <c r="BW16" s="62">
        <v>-130705.65000000002</v>
      </c>
      <c r="BX16" s="62">
        <v>-129955.77999999997</v>
      </c>
      <c r="BY16" s="62">
        <v>-124108.43000000002</v>
      </c>
      <c r="BZ16" s="62">
        <v>-135434.25</v>
      </c>
      <c r="CA16" s="62">
        <v>-128169.09</v>
      </c>
      <c r="CB16" s="62">
        <v>-134018.32999999999</v>
      </c>
      <c r="CC16" s="154">
        <v>-1102866.1300000001</v>
      </c>
    </row>
    <row r="17" spans="1:81" s="111" customFormat="1" ht="14">
      <c r="A17" s="86"/>
      <c r="B17" s="155" t="s">
        <v>116</v>
      </c>
      <c r="C17" s="66"/>
      <c r="D17" s="66"/>
      <c r="E17" s="66"/>
      <c r="F17" s="156"/>
      <c r="G17" s="156"/>
      <c r="H17" s="157">
        <v>4080155.71</v>
      </c>
      <c r="I17" s="157">
        <v>2465684.1100000003</v>
      </c>
      <c r="J17" s="157">
        <v>2318598.84</v>
      </c>
      <c r="K17" s="157">
        <v>2367881.5500000003</v>
      </c>
      <c r="L17" s="157">
        <v>2578623.5</v>
      </c>
      <c r="M17" s="157">
        <v>2617114.34</v>
      </c>
      <c r="N17" s="157">
        <v>2632628.9299999997</v>
      </c>
      <c r="O17" s="157">
        <v>2585956.4600000004</v>
      </c>
      <c r="P17" s="157">
        <v>2605059.29</v>
      </c>
      <c r="Q17" s="157">
        <v>2595293.79</v>
      </c>
      <c r="R17" s="157">
        <v>2674047.8500000006</v>
      </c>
      <c r="S17" s="157">
        <v>2727826.4000000004</v>
      </c>
      <c r="T17" s="158">
        <v>32248870.77</v>
      </c>
      <c r="U17" s="157">
        <v>4249110.47</v>
      </c>
      <c r="V17" s="157">
        <v>2426459.17</v>
      </c>
      <c r="W17" s="157">
        <v>1846449.3599999999</v>
      </c>
      <c r="X17" s="157">
        <v>-1195911.45</v>
      </c>
      <c r="Y17" s="157">
        <v>25174.439999999995</v>
      </c>
      <c r="Z17" s="157">
        <v>7868.989999999998</v>
      </c>
      <c r="AA17" s="157">
        <v>2578.1100000000006</v>
      </c>
      <c r="AB17" s="157">
        <v>650818.05000000005</v>
      </c>
      <c r="AC17" s="157">
        <v>1726326.96</v>
      </c>
      <c r="AD17" s="157">
        <v>1931603.6800000002</v>
      </c>
      <c r="AE17" s="157">
        <v>2098162.33</v>
      </c>
      <c r="AF17" s="157">
        <v>2178457.98</v>
      </c>
      <c r="AG17" s="158">
        <v>15947098.090000002</v>
      </c>
      <c r="AH17" s="157">
        <v>3481272.4899999993</v>
      </c>
      <c r="AI17" s="157">
        <v>2045141.9599999997</v>
      </c>
      <c r="AJ17" s="157">
        <v>1457929.3820000002</v>
      </c>
      <c r="AK17" s="157">
        <v>1159486.08</v>
      </c>
      <c r="AL17" s="157">
        <v>992952.07000000018</v>
      </c>
      <c r="AM17" s="157">
        <v>1544249.71</v>
      </c>
      <c r="AN17" s="157">
        <v>1569271.3800000001</v>
      </c>
      <c r="AO17" s="157">
        <v>2117156.9299999997</v>
      </c>
      <c r="AP17" s="157">
        <v>2385678.3799999994</v>
      </c>
      <c r="AQ17" s="157">
        <v>2580683.0799999996</v>
      </c>
      <c r="AR17" s="157">
        <v>2365885.9500000007</v>
      </c>
      <c r="AS17" s="157">
        <v>2719226.29</v>
      </c>
      <c r="AT17" s="158">
        <v>24418933.701999996</v>
      </c>
      <c r="AU17" s="157">
        <v>4155915.29</v>
      </c>
      <c r="AV17" s="157">
        <v>2502838.8499999996</v>
      </c>
      <c r="AW17" s="157">
        <v>2659515.645</v>
      </c>
      <c r="AX17" s="157">
        <v>2638912.0250000004</v>
      </c>
      <c r="AY17" s="157">
        <v>2812306.4099999997</v>
      </c>
      <c r="AZ17" s="157">
        <v>2760432.96</v>
      </c>
      <c r="BA17" s="157">
        <v>2845530.7899999996</v>
      </c>
      <c r="BB17" s="157">
        <v>2873386.3550000004</v>
      </c>
      <c r="BC17" s="157">
        <v>2841571.2050000001</v>
      </c>
      <c r="BD17" s="157">
        <v>2715009.7600000007</v>
      </c>
      <c r="BE17" s="157">
        <v>2797874.4899999998</v>
      </c>
      <c r="BF17" s="157">
        <v>3097138.0250000004</v>
      </c>
      <c r="BG17" s="158">
        <v>34700431.804999992</v>
      </c>
      <c r="BH17" s="157">
        <v>4913360.92</v>
      </c>
      <c r="BI17" s="157">
        <v>2863591.68</v>
      </c>
      <c r="BJ17" s="157">
        <v>2726518.14</v>
      </c>
      <c r="BK17" s="157">
        <v>2805389.0999999996</v>
      </c>
      <c r="BL17" s="157">
        <v>2964954.9249999998</v>
      </c>
      <c r="BM17" s="157">
        <v>3269742.69</v>
      </c>
      <c r="BN17" s="157">
        <v>3182973.1100000003</v>
      </c>
      <c r="BO17" s="157">
        <v>3177263.8299999996</v>
      </c>
      <c r="BP17" s="157">
        <v>3076582.0200000005</v>
      </c>
      <c r="BQ17" s="157">
        <v>2937537.8299999996</v>
      </c>
      <c r="BR17" s="157">
        <v>3012554.8699999996</v>
      </c>
      <c r="BS17" s="157">
        <v>3318941.92</v>
      </c>
      <c r="BT17" s="158">
        <v>38249411.035000004</v>
      </c>
      <c r="BU17" s="157">
        <v>5382511.4799999995</v>
      </c>
      <c r="BV17" s="157">
        <v>3283428.0200000005</v>
      </c>
      <c r="BW17" s="157">
        <v>3215900.6329999999</v>
      </c>
      <c r="BX17" s="157">
        <v>3098338.2700000005</v>
      </c>
      <c r="BY17" s="157">
        <v>3265064.5183999999</v>
      </c>
      <c r="BZ17" s="157">
        <v>3425159.15</v>
      </c>
      <c r="CA17" s="157">
        <v>3383556.9</v>
      </c>
      <c r="CB17" s="157">
        <v>3373088.9499999997</v>
      </c>
      <c r="CC17" s="158">
        <v>28427047.921399999</v>
      </c>
    </row>
    <row r="18" spans="1:81" s="107" customFormat="1" ht="14">
      <c r="A18" s="86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159"/>
    </row>
    <row r="19" spans="1:81" s="107" customFormat="1" ht="14">
      <c r="A19" s="86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159"/>
    </row>
    <row r="20" spans="1:81" s="100" customFormat="1" ht="14">
      <c r="A20" s="86"/>
      <c r="B20" s="227" t="s">
        <v>56</v>
      </c>
      <c r="C20" s="95"/>
      <c r="D20" s="95"/>
      <c r="E20" s="95"/>
      <c r="F20" s="96"/>
      <c r="G20" s="96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150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150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150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150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150"/>
      <c r="BU20" s="95"/>
      <c r="BV20" s="95"/>
      <c r="BW20" s="95"/>
      <c r="BX20" s="95"/>
      <c r="BY20" s="95"/>
      <c r="BZ20" s="95"/>
      <c r="CA20" s="95"/>
      <c r="CB20" s="95"/>
      <c r="CC20" s="150"/>
    </row>
    <row r="21" spans="1:81" s="107" customFormat="1" ht="14">
      <c r="A21" s="101"/>
      <c r="B21" s="134" t="s">
        <v>107</v>
      </c>
      <c r="C21" s="67"/>
      <c r="D21" s="67"/>
      <c r="E21" s="67"/>
      <c r="F21" s="104"/>
      <c r="G21" s="104"/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1786144.3376595406</v>
      </c>
      <c r="S21" s="68">
        <v>2162876.1704373006</v>
      </c>
      <c r="T21" s="151">
        <v>3949020.5080968412</v>
      </c>
      <c r="U21" s="68">
        <v>2978601.1090071565</v>
      </c>
      <c r="V21" s="68">
        <v>1933711.2587449392</v>
      </c>
      <c r="W21" s="68">
        <v>1414648.0712961659</v>
      </c>
      <c r="X21" s="68">
        <v>471128.65000000014</v>
      </c>
      <c r="Y21" s="68">
        <v>261071.98999999993</v>
      </c>
      <c r="Z21" s="68">
        <v>366999.95657851244</v>
      </c>
      <c r="AA21" s="68">
        <v>824503.00270028389</v>
      </c>
      <c r="AB21" s="68">
        <v>1102523.3</v>
      </c>
      <c r="AC21" s="68">
        <v>1219939.31</v>
      </c>
      <c r="AD21" s="68">
        <v>1539550.2659738292</v>
      </c>
      <c r="AE21" s="68">
        <v>1900033.6934784211</v>
      </c>
      <c r="AF21" s="68">
        <v>1882836.28</v>
      </c>
      <c r="AG21" s="151">
        <v>15895546.887779308</v>
      </c>
      <c r="AH21" s="68">
        <v>2206289.2652745997</v>
      </c>
      <c r="AI21" s="68">
        <v>1925240.8500000008</v>
      </c>
      <c r="AJ21" s="68">
        <v>1042124.2118455648</v>
      </c>
      <c r="AK21" s="68">
        <v>629935.24</v>
      </c>
      <c r="AL21" s="68">
        <v>1214751.46</v>
      </c>
      <c r="AM21" s="68">
        <v>1645928.8600000003</v>
      </c>
      <c r="AN21" s="68">
        <v>1748511.9900000002</v>
      </c>
      <c r="AO21" s="68">
        <v>1932248.4100000001</v>
      </c>
      <c r="AP21" s="68">
        <v>1998289.55</v>
      </c>
      <c r="AQ21" s="68">
        <v>2131173.8499999996</v>
      </c>
      <c r="AR21" s="68">
        <v>2024348.33</v>
      </c>
      <c r="AS21" s="68">
        <v>2660884.44</v>
      </c>
      <c r="AT21" s="151">
        <v>21159726.457120169</v>
      </c>
      <c r="AU21" s="68">
        <v>2931590.45</v>
      </c>
      <c r="AV21" s="68">
        <v>2031678.1900000004</v>
      </c>
      <c r="AW21" s="68">
        <v>2413633.96</v>
      </c>
      <c r="AX21" s="68">
        <v>2197864.87</v>
      </c>
      <c r="AY21" s="68">
        <v>2703993.7599999979</v>
      </c>
      <c r="AZ21" s="68">
        <v>2538026.5399999996</v>
      </c>
      <c r="BA21" s="68">
        <v>2513981.4899999993</v>
      </c>
      <c r="BB21" s="68">
        <v>2459381.3699999996</v>
      </c>
      <c r="BC21" s="68">
        <v>2346561.5499999984</v>
      </c>
      <c r="BD21" s="68">
        <v>2492752.8199999994</v>
      </c>
      <c r="BE21" s="68">
        <v>2460420.62</v>
      </c>
      <c r="BF21" s="68">
        <v>2835135.5999999996</v>
      </c>
      <c r="BG21" s="151">
        <v>29925021.219999991</v>
      </c>
      <c r="BH21" s="68">
        <v>3252332.600922382</v>
      </c>
      <c r="BI21" s="68">
        <v>2266544.2997731976</v>
      </c>
      <c r="BJ21" s="68">
        <v>2445495.1454344108</v>
      </c>
      <c r="BK21" s="68">
        <v>2330046.0991736469</v>
      </c>
      <c r="BL21" s="68">
        <v>2391169.3488605409</v>
      </c>
      <c r="BM21" s="68">
        <v>2573925.8087921822</v>
      </c>
      <c r="BN21" s="68">
        <v>2482349.139314584</v>
      </c>
      <c r="BO21" s="68">
        <v>2374779.8937833891</v>
      </c>
      <c r="BP21" s="68">
        <v>2484977.7524268068</v>
      </c>
      <c r="BQ21" s="68">
        <v>2704763.377653759</v>
      </c>
      <c r="BR21" s="68">
        <v>2520135.2580603911</v>
      </c>
      <c r="BS21" s="68">
        <v>2994635.2474699072</v>
      </c>
      <c r="BT21" s="151">
        <v>30821153.9716652</v>
      </c>
      <c r="BU21" s="68">
        <v>3435979.2228844529</v>
      </c>
      <c r="BV21" s="68">
        <v>2460718.5255193217</v>
      </c>
      <c r="BW21" s="68">
        <v>2459478.7108838214</v>
      </c>
      <c r="BX21" s="68">
        <v>2507331.9295064942</v>
      </c>
      <c r="BY21" s="68">
        <v>2575227.7915366329</v>
      </c>
      <c r="BZ21" s="68">
        <v>2751795.5496555786</v>
      </c>
      <c r="CA21" s="68">
        <v>2828344.0705521582</v>
      </c>
      <c r="CB21" s="68">
        <v>2779655</v>
      </c>
      <c r="CC21" s="151">
        <v>21798530.800538462</v>
      </c>
    </row>
    <row r="22" spans="1:81" s="93" customFormat="1" ht="14">
      <c r="A22" s="86"/>
      <c r="B22" s="102" t="s">
        <v>108</v>
      </c>
      <c r="C22" s="65"/>
      <c r="D22" s="65"/>
      <c r="E22" s="65"/>
      <c r="F22" s="108"/>
      <c r="G22" s="108"/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938491.39000000025</v>
      </c>
      <c r="S22" s="62">
        <v>1036933.2600000002</v>
      </c>
      <c r="T22" s="152">
        <v>1975424.6500000004</v>
      </c>
      <c r="U22" s="62">
        <v>1812637.6400000006</v>
      </c>
      <c r="V22" s="62">
        <v>1001889.7500000002</v>
      </c>
      <c r="W22" s="62">
        <v>1004134.7900000002</v>
      </c>
      <c r="X22" s="62">
        <v>355828.23000000016</v>
      </c>
      <c r="Y22" s="62">
        <v>189453.55999999994</v>
      </c>
      <c r="Z22" s="62">
        <v>283457.83000000007</v>
      </c>
      <c r="AA22" s="62">
        <v>375265.79</v>
      </c>
      <c r="AB22" s="62">
        <v>549414.45000000019</v>
      </c>
      <c r="AC22" s="62">
        <v>522408.59</v>
      </c>
      <c r="AD22" s="62">
        <v>733367.92000000039</v>
      </c>
      <c r="AE22" s="62">
        <v>960995.16000000027</v>
      </c>
      <c r="AF22" s="62">
        <v>825884.91</v>
      </c>
      <c r="AG22" s="152">
        <v>8614738.620000001</v>
      </c>
      <c r="AH22" s="62">
        <v>1352053.1899999997</v>
      </c>
      <c r="AI22" s="62">
        <v>1214592.5400000005</v>
      </c>
      <c r="AJ22" s="62">
        <v>728651.57</v>
      </c>
      <c r="AK22" s="62">
        <v>406614.35000000003</v>
      </c>
      <c r="AL22" s="62">
        <v>670699.74</v>
      </c>
      <c r="AM22" s="62">
        <v>939073.61000000022</v>
      </c>
      <c r="AN22" s="62">
        <v>884408.52</v>
      </c>
      <c r="AO22" s="62">
        <v>1023159.5900000001</v>
      </c>
      <c r="AP22" s="62">
        <v>1142960.4600000002</v>
      </c>
      <c r="AQ22" s="62">
        <v>1184564.0899999999</v>
      </c>
      <c r="AR22" s="62">
        <v>1113254.3800000001</v>
      </c>
      <c r="AS22" s="62">
        <v>1307400.2399999998</v>
      </c>
      <c r="AT22" s="152">
        <v>11967432.280000001</v>
      </c>
      <c r="AU22" s="62">
        <v>1847629.1900000002</v>
      </c>
      <c r="AV22" s="62">
        <v>1207665.5400000005</v>
      </c>
      <c r="AW22" s="62">
        <v>1525919.2699999998</v>
      </c>
      <c r="AX22" s="62">
        <v>1235258.02</v>
      </c>
      <c r="AY22" s="62">
        <v>1501097.209999999</v>
      </c>
      <c r="AZ22" s="62">
        <v>1542995.0299999996</v>
      </c>
      <c r="BA22" s="62">
        <v>1501809.4099999995</v>
      </c>
      <c r="BB22" s="62">
        <v>1490210.5599999996</v>
      </c>
      <c r="BC22" s="62">
        <v>1426268.1899999988</v>
      </c>
      <c r="BD22" s="62">
        <v>1510937.4799999993</v>
      </c>
      <c r="BE22" s="62">
        <v>1374185.72</v>
      </c>
      <c r="BF22" s="62">
        <v>1434816.4799999997</v>
      </c>
      <c r="BG22" s="152">
        <v>17598792.099999994</v>
      </c>
      <c r="BH22" s="62">
        <v>2253422.58</v>
      </c>
      <c r="BI22" s="62">
        <v>1441900.0299999998</v>
      </c>
      <c r="BJ22" s="62">
        <v>1618405.16</v>
      </c>
      <c r="BK22" s="62">
        <v>1431110.4899999998</v>
      </c>
      <c r="BL22" s="62">
        <v>1395810.76</v>
      </c>
      <c r="BM22" s="62">
        <v>1517083.3500000006</v>
      </c>
      <c r="BN22" s="62">
        <v>1416730.87</v>
      </c>
      <c r="BO22" s="62">
        <v>1433078.3100000003</v>
      </c>
      <c r="BP22" s="62">
        <v>1413214.7500000007</v>
      </c>
      <c r="BQ22" s="62">
        <v>1529789.3800000013</v>
      </c>
      <c r="BR22" s="62">
        <v>1394332.9100000008</v>
      </c>
      <c r="BS22" s="62">
        <v>1553845.7300000007</v>
      </c>
      <c r="BT22" s="152">
        <v>18398724.320000004</v>
      </c>
      <c r="BU22" s="62">
        <v>2257926.5300000007</v>
      </c>
      <c r="BV22" s="62">
        <v>1408718.0400000007</v>
      </c>
      <c r="BW22" s="62">
        <v>1472538.7200000009</v>
      </c>
      <c r="BX22" s="62">
        <v>1453835.3900000004</v>
      </c>
      <c r="BY22" s="62">
        <v>1458793.2300000009</v>
      </c>
      <c r="BZ22" s="62">
        <v>1551465.0100000009</v>
      </c>
      <c r="CA22" s="62">
        <v>1398141.0400000003</v>
      </c>
      <c r="CB22" s="62">
        <v>1356439.2100000004</v>
      </c>
      <c r="CC22" s="152">
        <v>12357857.170000007</v>
      </c>
    </row>
    <row r="23" spans="1:81" s="86" customFormat="1">
      <c r="B23" s="102" t="s">
        <v>109</v>
      </c>
      <c r="C23" s="65"/>
      <c r="D23" s="65"/>
      <c r="E23" s="65"/>
      <c r="F23" s="108"/>
      <c r="G23" s="108"/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67360.98</v>
      </c>
      <c r="S23" s="62">
        <v>83533.969999999987</v>
      </c>
      <c r="T23" s="152">
        <v>150894.94999999998</v>
      </c>
      <c r="U23" s="62">
        <v>256171.11</v>
      </c>
      <c r="V23" s="62">
        <v>140207.09</v>
      </c>
      <c r="W23" s="62">
        <v>48971.149999999994</v>
      </c>
      <c r="X23" s="62">
        <v>19133.589999999997</v>
      </c>
      <c r="Y23" s="62">
        <v>0</v>
      </c>
      <c r="Z23" s="62">
        <v>0</v>
      </c>
      <c r="AA23" s="62">
        <v>1899.82</v>
      </c>
      <c r="AB23" s="62">
        <v>20390.47</v>
      </c>
      <c r="AC23" s="62">
        <v>38851.440000000002</v>
      </c>
      <c r="AD23" s="62">
        <v>34082.620000000003</v>
      </c>
      <c r="AE23" s="62">
        <v>42477.080000000016</v>
      </c>
      <c r="AF23" s="62">
        <v>68393.130000000019</v>
      </c>
      <c r="AG23" s="152">
        <v>670577.49999999988</v>
      </c>
      <c r="AH23" s="62">
        <v>120997.12000000001</v>
      </c>
      <c r="AI23" s="62">
        <v>32655.030000000002</v>
      </c>
      <c r="AJ23" s="62">
        <v>30622.68</v>
      </c>
      <c r="AK23" s="62">
        <v>4330.53</v>
      </c>
      <c r="AL23" s="62">
        <v>2970.8299999999995</v>
      </c>
      <c r="AM23" s="62">
        <v>35235.160000000003</v>
      </c>
      <c r="AN23" s="62">
        <v>38616.560000000005</v>
      </c>
      <c r="AO23" s="62">
        <v>51865.76999999999</v>
      </c>
      <c r="AP23" s="62">
        <v>92354.939999999988</v>
      </c>
      <c r="AQ23" s="62">
        <v>48937</v>
      </c>
      <c r="AR23" s="62">
        <v>88401.450000000012</v>
      </c>
      <c r="AS23" s="62">
        <v>91343.65</v>
      </c>
      <c r="AT23" s="152">
        <v>638330.72000000009</v>
      </c>
      <c r="AU23" s="62">
        <v>233734.19</v>
      </c>
      <c r="AV23" s="62">
        <v>86116.53</v>
      </c>
      <c r="AW23" s="62">
        <v>45817.579999999994</v>
      </c>
      <c r="AX23" s="62">
        <v>61405.510000000009</v>
      </c>
      <c r="AY23" s="62">
        <v>118479.68999999997</v>
      </c>
      <c r="AZ23" s="62">
        <v>131463.31</v>
      </c>
      <c r="BA23" s="62">
        <v>103830.87</v>
      </c>
      <c r="BB23" s="62">
        <v>139318.79</v>
      </c>
      <c r="BC23" s="62">
        <v>104726.12</v>
      </c>
      <c r="BD23" s="62">
        <v>87735.549999999988</v>
      </c>
      <c r="BE23" s="62">
        <v>102876.99000000002</v>
      </c>
      <c r="BF23" s="62">
        <v>158933.91</v>
      </c>
      <c r="BG23" s="152">
        <v>1374439.04</v>
      </c>
      <c r="BH23" s="62">
        <v>275130.81000000006</v>
      </c>
      <c r="BI23" s="62">
        <v>118086.39000000001</v>
      </c>
      <c r="BJ23" s="62">
        <v>90759.340000000011</v>
      </c>
      <c r="BK23" s="62">
        <v>101181.42999999998</v>
      </c>
      <c r="BL23" s="62">
        <v>162128</v>
      </c>
      <c r="BM23" s="62">
        <v>169124.74999999997</v>
      </c>
      <c r="BN23" s="62">
        <v>179102.73999999996</v>
      </c>
      <c r="BO23" s="62">
        <v>206774.94999999998</v>
      </c>
      <c r="BP23" s="62">
        <v>112710.02999999998</v>
      </c>
      <c r="BQ23" s="62">
        <v>109043.69999999997</v>
      </c>
      <c r="BR23" s="62">
        <v>150695.61000000002</v>
      </c>
      <c r="BS23" s="62">
        <v>138903.35</v>
      </c>
      <c r="BT23" s="152">
        <v>1813641.1</v>
      </c>
      <c r="BU23" s="62">
        <v>342356.61999999988</v>
      </c>
      <c r="BV23" s="62">
        <v>154867.35999999999</v>
      </c>
      <c r="BW23" s="62">
        <v>109646.03000000001</v>
      </c>
      <c r="BX23" s="62">
        <v>171613.68</v>
      </c>
      <c r="BY23" s="62">
        <v>109928.41</v>
      </c>
      <c r="BZ23" s="62">
        <v>177513.42</v>
      </c>
      <c r="CA23" s="62">
        <v>243370.97000000003</v>
      </c>
      <c r="CB23" s="62">
        <v>319166.24000000005</v>
      </c>
      <c r="CC23" s="152">
        <v>1628462.73</v>
      </c>
    </row>
    <row r="24" spans="1:81" s="86" customFormat="1">
      <c r="B24" s="102" t="s">
        <v>110</v>
      </c>
      <c r="C24" s="67"/>
      <c r="D24" s="67"/>
      <c r="E24" s="67"/>
      <c r="F24" s="108"/>
      <c r="G24" s="108"/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369896.73000000004</v>
      </c>
      <c r="S24" s="62">
        <v>462281.1999999999</v>
      </c>
      <c r="T24" s="152">
        <v>832177.92999999993</v>
      </c>
      <c r="U24" s="62">
        <v>347775.28999999992</v>
      </c>
      <c r="V24" s="62">
        <v>276111.12000000005</v>
      </c>
      <c r="W24" s="62">
        <v>223460.00000000003</v>
      </c>
      <c r="X24" s="62">
        <v>75188.089999999982</v>
      </c>
      <c r="Y24" s="62">
        <v>64883.340000000004</v>
      </c>
      <c r="Z24" s="62">
        <v>49910.11</v>
      </c>
      <c r="AA24" s="62">
        <v>70314.090000000011</v>
      </c>
      <c r="AB24" s="62">
        <v>115115.68</v>
      </c>
      <c r="AC24" s="62">
        <v>161280.71999999997</v>
      </c>
      <c r="AD24" s="62">
        <v>192852.86000000002</v>
      </c>
      <c r="AE24" s="62">
        <v>248612.86999999997</v>
      </c>
      <c r="AF24" s="62">
        <v>270800</v>
      </c>
      <c r="AG24" s="152">
        <v>2096304.1699999997</v>
      </c>
      <c r="AH24" s="62">
        <v>273992.12</v>
      </c>
      <c r="AI24" s="62">
        <v>232087.92000000004</v>
      </c>
      <c r="AJ24" s="62">
        <v>144033.90000000002</v>
      </c>
      <c r="AK24" s="62">
        <v>93074.28</v>
      </c>
      <c r="AL24" s="62">
        <v>187470.59999999998</v>
      </c>
      <c r="AM24" s="62">
        <v>267060.74</v>
      </c>
      <c r="AN24" s="62">
        <v>296749.39999999991</v>
      </c>
      <c r="AO24" s="62">
        <v>321971.32</v>
      </c>
      <c r="AP24" s="62">
        <v>263950.24</v>
      </c>
      <c r="AQ24" s="62">
        <v>325499.51999999996</v>
      </c>
      <c r="AR24" s="62">
        <v>344151.45000000007</v>
      </c>
      <c r="AS24" s="62">
        <v>464573.52</v>
      </c>
      <c r="AT24" s="152">
        <v>3214615.0100000002</v>
      </c>
      <c r="AU24" s="62">
        <v>304166.83999999997</v>
      </c>
      <c r="AV24" s="62">
        <v>297644.5</v>
      </c>
      <c r="AW24" s="62">
        <v>286810.07</v>
      </c>
      <c r="AX24" s="62">
        <v>299512.82</v>
      </c>
      <c r="AY24" s="62">
        <v>390201.73000000021</v>
      </c>
      <c r="AZ24" s="62">
        <v>343264.20999999996</v>
      </c>
      <c r="BA24" s="62">
        <v>337217.76</v>
      </c>
      <c r="BB24" s="62">
        <v>343849.88</v>
      </c>
      <c r="BC24" s="62">
        <v>296177.13</v>
      </c>
      <c r="BD24" s="62">
        <v>277847.25000000006</v>
      </c>
      <c r="BE24" s="62">
        <v>379022.08999999991</v>
      </c>
      <c r="BF24" s="62">
        <v>414921.82</v>
      </c>
      <c r="BG24" s="152">
        <v>3970636.0999999996</v>
      </c>
      <c r="BH24" s="62">
        <v>276051.63</v>
      </c>
      <c r="BI24" s="62">
        <v>291326.41999999993</v>
      </c>
      <c r="BJ24" s="62">
        <v>310869.32</v>
      </c>
      <c r="BK24" s="62">
        <v>244278.53</v>
      </c>
      <c r="BL24" s="62">
        <v>294488.18999999994</v>
      </c>
      <c r="BM24" s="62">
        <v>355157.86000000004</v>
      </c>
      <c r="BN24" s="62">
        <v>339182.83999999997</v>
      </c>
      <c r="BO24" s="62">
        <v>300987.90000000002</v>
      </c>
      <c r="BP24" s="62">
        <v>410573.30999999994</v>
      </c>
      <c r="BQ24" s="62">
        <v>337855.31999999995</v>
      </c>
      <c r="BR24" s="62">
        <v>420228.24</v>
      </c>
      <c r="BS24" s="62">
        <v>456354.64999999997</v>
      </c>
      <c r="BT24" s="152">
        <v>4037354.2099999995</v>
      </c>
      <c r="BU24" s="62">
        <v>308140.53000000003</v>
      </c>
      <c r="BV24" s="62">
        <v>369471.38</v>
      </c>
      <c r="BW24" s="62">
        <v>283997.32</v>
      </c>
      <c r="BX24" s="62">
        <v>339020.28999999992</v>
      </c>
      <c r="BY24" s="62">
        <v>408779.94999999995</v>
      </c>
      <c r="BZ24" s="62">
        <v>321766.07999999996</v>
      </c>
      <c r="CA24" s="62">
        <v>323047.65999999997</v>
      </c>
      <c r="CB24" s="62">
        <v>286321.33999999997</v>
      </c>
      <c r="CC24" s="152">
        <v>2640544.5499999998</v>
      </c>
    </row>
    <row r="25" spans="1:81" s="86" customFormat="1">
      <c r="B25" s="102" t="s">
        <v>111</v>
      </c>
      <c r="C25" s="67"/>
      <c r="D25" s="67"/>
      <c r="E25" s="67"/>
      <c r="F25" s="108"/>
      <c r="G25" s="108"/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353460.83765954035</v>
      </c>
      <c r="S25" s="62">
        <v>522217.30043730052</v>
      </c>
      <c r="T25" s="152">
        <v>875678.13809684082</v>
      </c>
      <c r="U25" s="62">
        <v>510588.70900715626</v>
      </c>
      <c r="V25" s="62">
        <v>336393.83614163304</v>
      </c>
      <c r="W25" s="62">
        <v>105478.55129616558</v>
      </c>
      <c r="X25" s="62">
        <v>0</v>
      </c>
      <c r="Y25" s="62">
        <v>0</v>
      </c>
      <c r="Z25" s="62">
        <v>5519.46</v>
      </c>
      <c r="AA25" s="62">
        <v>131792.06270028386</v>
      </c>
      <c r="AB25" s="62">
        <v>184914.84</v>
      </c>
      <c r="AC25" s="62">
        <v>211386.83</v>
      </c>
      <c r="AD25" s="62">
        <v>292410.36009366333</v>
      </c>
      <c r="AE25" s="62">
        <v>312250.37</v>
      </c>
      <c r="AF25" s="62">
        <v>383390.53</v>
      </c>
      <c r="AG25" s="152">
        <v>2474125.5492389025</v>
      </c>
      <c r="AH25" s="62">
        <v>213816.62872639077</v>
      </c>
      <c r="AI25" s="62">
        <v>251770.87</v>
      </c>
      <c r="AJ25" s="62">
        <v>50417.502707823762</v>
      </c>
      <c r="AK25" s="62">
        <v>88835.08</v>
      </c>
      <c r="AL25" s="62">
        <v>265877.23</v>
      </c>
      <c r="AM25" s="62">
        <v>283979.55</v>
      </c>
      <c r="AN25" s="62">
        <v>337006.89</v>
      </c>
      <c r="AO25" s="62">
        <v>328147.15000000002</v>
      </c>
      <c r="AP25" s="62">
        <v>296634.36</v>
      </c>
      <c r="AQ25" s="62">
        <v>386618.67</v>
      </c>
      <c r="AR25" s="62">
        <v>342982.64999999997</v>
      </c>
      <c r="AS25" s="62">
        <v>679899.28999999992</v>
      </c>
      <c r="AT25" s="152">
        <v>3525985.8714342141</v>
      </c>
      <c r="AU25" s="62">
        <v>374969.33999999997</v>
      </c>
      <c r="AV25" s="62">
        <v>334203.94</v>
      </c>
      <c r="AW25" s="62">
        <v>391110.09</v>
      </c>
      <c r="AX25" s="62">
        <v>458737.76</v>
      </c>
      <c r="AY25" s="62">
        <v>519019.37</v>
      </c>
      <c r="AZ25" s="62">
        <v>366886.74</v>
      </c>
      <c r="BA25" s="62">
        <v>420292.34</v>
      </c>
      <c r="BB25" s="62">
        <v>358215.09</v>
      </c>
      <c r="BC25" s="62">
        <v>392387.11</v>
      </c>
      <c r="BD25" s="62">
        <v>433443.52</v>
      </c>
      <c r="BE25" s="62">
        <v>433987.58</v>
      </c>
      <c r="BF25" s="62">
        <v>673499.38</v>
      </c>
      <c r="BG25" s="152">
        <v>5156752.26</v>
      </c>
      <c r="BH25" s="62">
        <v>368543.57272675674</v>
      </c>
      <c r="BI25" s="62">
        <v>335782.86977319792</v>
      </c>
      <c r="BJ25" s="62">
        <v>381084.39543441031</v>
      </c>
      <c r="BK25" s="62">
        <v>445983.26917364716</v>
      </c>
      <c r="BL25" s="62">
        <v>465195.21886054066</v>
      </c>
      <c r="BM25" s="62">
        <v>442004.10879218171</v>
      </c>
      <c r="BN25" s="62">
        <v>480886.07931458415</v>
      </c>
      <c r="BO25" s="62">
        <v>411821.38851657644</v>
      </c>
      <c r="BP25" s="62">
        <v>434614.62242680613</v>
      </c>
      <c r="BQ25" s="62">
        <v>529610.64492875757</v>
      </c>
      <c r="BR25" s="62">
        <v>489582.09801039041</v>
      </c>
      <c r="BS25" s="62">
        <v>747595.01296990656</v>
      </c>
      <c r="BT25" s="152">
        <v>5532703.2809277549</v>
      </c>
      <c r="BU25" s="62">
        <v>439376.35875945195</v>
      </c>
      <c r="BV25" s="62">
        <v>407274.72551932104</v>
      </c>
      <c r="BW25" s="62">
        <v>452770.51408231538</v>
      </c>
      <c r="BX25" s="62">
        <v>408865.10175859981</v>
      </c>
      <c r="BY25" s="62">
        <v>447630.62956163177</v>
      </c>
      <c r="BZ25" s="62">
        <v>547690.99359194119</v>
      </c>
      <c r="CA25" s="62">
        <v>728282.00807531504</v>
      </c>
      <c r="CB25" s="62">
        <v>578255.20760103257</v>
      </c>
      <c r="CC25" s="152">
        <v>4010145.5389496088</v>
      </c>
    </row>
    <row r="26" spans="1:81" s="111" customFormat="1" ht="14">
      <c r="A26" s="86"/>
      <c r="B26" s="102" t="s">
        <v>112</v>
      </c>
      <c r="C26" s="65"/>
      <c r="D26" s="65"/>
      <c r="E26" s="65"/>
      <c r="F26" s="108"/>
      <c r="G26" s="108"/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56934.400000000001</v>
      </c>
      <c r="S26" s="62">
        <v>57910.44000000001</v>
      </c>
      <c r="T26" s="152">
        <v>114844.84000000001</v>
      </c>
      <c r="U26" s="62">
        <v>51428.36</v>
      </c>
      <c r="V26" s="62">
        <v>179109.46260330576</v>
      </c>
      <c r="W26" s="62">
        <v>32603.579999999998</v>
      </c>
      <c r="X26" s="62">
        <v>20978.739999999998</v>
      </c>
      <c r="Y26" s="62">
        <v>6735.0900000000011</v>
      </c>
      <c r="Z26" s="62">
        <v>28112.556578512387</v>
      </c>
      <c r="AA26" s="62">
        <v>245231.24</v>
      </c>
      <c r="AB26" s="62">
        <v>232687.86000000002</v>
      </c>
      <c r="AC26" s="62">
        <v>286011.73</v>
      </c>
      <c r="AD26" s="62">
        <v>286836.50588016532</v>
      </c>
      <c r="AE26" s="62">
        <v>335698.21347842109</v>
      </c>
      <c r="AF26" s="62">
        <v>334367.70999999996</v>
      </c>
      <c r="AG26" s="152">
        <v>2039801.0485404045</v>
      </c>
      <c r="AH26" s="62">
        <v>245430.20654820921</v>
      </c>
      <c r="AI26" s="62">
        <v>194134.49000000002</v>
      </c>
      <c r="AJ26" s="62">
        <v>88398.559137740987</v>
      </c>
      <c r="AK26" s="62">
        <v>37080.999999999993</v>
      </c>
      <c r="AL26" s="62">
        <v>87733.06</v>
      </c>
      <c r="AM26" s="62">
        <v>120579.79999999999</v>
      </c>
      <c r="AN26" s="62">
        <v>191730.62</v>
      </c>
      <c r="AO26" s="62">
        <v>207104.58</v>
      </c>
      <c r="AP26" s="62">
        <v>202389.55000000002</v>
      </c>
      <c r="AQ26" s="62">
        <v>185554.57</v>
      </c>
      <c r="AR26" s="62">
        <v>135558.40000000002</v>
      </c>
      <c r="AS26" s="62">
        <v>117667.74</v>
      </c>
      <c r="AT26" s="152">
        <v>1813362.5756859502</v>
      </c>
      <c r="AU26" s="62">
        <v>171090.88999999998</v>
      </c>
      <c r="AV26" s="62">
        <v>106047.68000000002</v>
      </c>
      <c r="AW26" s="62">
        <v>163976.95000000001</v>
      </c>
      <c r="AX26" s="62">
        <v>142950.76</v>
      </c>
      <c r="AY26" s="62">
        <v>175195.7599999987</v>
      </c>
      <c r="AZ26" s="62">
        <v>153417.25</v>
      </c>
      <c r="BA26" s="62">
        <v>150831.10999999996</v>
      </c>
      <c r="BB26" s="62">
        <v>127787.05000000006</v>
      </c>
      <c r="BC26" s="62">
        <v>127003.00000000003</v>
      </c>
      <c r="BD26" s="62">
        <v>182789.01999999993</v>
      </c>
      <c r="BE26" s="62">
        <v>170348.24</v>
      </c>
      <c r="BF26" s="62">
        <v>152964.01</v>
      </c>
      <c r="BG26" s="152">
        <v>1824401.7199999988</v>
      </c>
      <c r="BH26" s="62">
        <v>79184.008195625021</v>
      </c>
      <c r="BI26" s="62">
        <v>79448.589999999938</v>
      </c>
      <c r="BJ26" s="62">
        <v>44376.930000000029</v>
      </c>
      <c r="BK26" s="62">
        <v>107492.37999999999</v>
      </c>
      <c r="BL26" s="62">
        <v>73547.180000000008</v>
      </c>
      <c r="BM26" s="62">
        <v>90555.739999999991</v>
      </c>
      <c r="BN26" s="62">
        <v>66446.61</v>
      </c>
      <c r="BO26" s="62">
        <v>22117.345266812503</v>
      </c>
      <c r="BP26" s="62">
        <v>113865.04000000001</v>
      </c>
      <c r="BQ26" s="62">
        <v>198464.33272500001</v>
      </c>
      <c r="BR26" s="62">
        <v>65296.400050000004</v>
      </c>
      <c r="BS26" s="62">
        <v>97936.50450000001</v>
      </c>
      <c r="BT26" s="152">
        <v>1038731.0607374376</v>
      </c>
      <c r="BU26" s="62">
        <v>88179.184125</v>
      </c>
      <c r="BV26" s="62">
        <v>120387.02</v>
      </c>
      <c r="BW26" s="62">
        <v>140526.12680150499</v>
      </c>
      <c r="BX26" s="62">
        <v>133997.467747894</v>
      </c>
      <c r="BY26" s="62">
        <v>150095.571975</v>
      </c>
      <c r="BZ26" s="62">
        <v>153360.04606363698</v>
      </c>
      <c r="CA26" s="62">
        <v>135502.39247684251</v>
      </c>
      <c r="CB26" s="62">
        <v>239473.00239896672</v>
      </c>
      <c r="CC26" s="152">
        <v>1161520.8115888452</v>
      </c>
    </row>
    <row r="27" spans="1:81" s="107" customFormat="1" ht="14">
      <c r="A27" s="86"/>
      <c r="B27" s="134" t="s">
        <v>113</v>
      </c>
      <c r="C27" s="112"/>
      <c r="D27" s="112"/>
      <c r="E27" s="112"/>
      <c r="F27" s="84"/>
      <c r="G27" s="84"/>
      <c r="H27" s="153">
        <v>0</v>
      </c>
      <c r="I27" s="153">
        <v>0</v>
      </c>
      <c r="J27" s="153">
        <v>0</v>
      </c>
      <c r="K27" s="131">
        <v>0</v>
      </c>
      <c r="L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-115551.23226666669</v>
      </c>
      <c r="S27" s="131">
        <v>-130153.05702186502</v>
      </c>
      <c r="T27" s="154">
        <v>-245704.2892885317</v>
      </c>
      <c r="U27" s="131">
        <v>-184952.43095035787</v>
      </c>
      <c r="V27" s="131">
        <v>-143129.87280708167</v>
      </c>
      <c r="W27" s="131">
        <v>-217450.89756480826</v>
      </c>
      <c r="X27" s="131">
        <v>-46356.014500000012</v>
      </c>
      <c r="Y27" s="131">
        <v>-62379.072</v>
      </c>
      <c r="Z27" s="131">
        <v>-108750.06600000001</v>
      </c>
      <c r="AA27" s="131">
        <v>-181798.2051350142</v>
      </c>
      <c r="AB27" s="131">
        <v>-249872.22600000002</v>
      </c>
      <c r="AC27" s="131">
        <v>-251517.15650000004</v>
      </c>
      <c r="AD27" s="131">
        <v>-311499.85950468318</v>
      </c>
      <c r="AE27" s="131">
        <v>-477532.60600000009</v>
      </c>
      <c r="AF27" s="131">
        <v>-416212.20050000009</v>
      </c>
      <c r="AG27" s="154">
        <v>-2651450.6074619452</v>
      </c>
      <c r="AH27" s="131">
        <v>-59566.606936319557</v>
      </c>
      <c r="AI27" s="131">
        <v>-57120.486500000028</v>
      </c>
      <c r="AJ27" s="131">
        <v>-93092.212635391203</v>
      </c>
      <c r="AK27" s="131">
        <v>-109243.8775</v>
      </c>
      <c r="AL27" s="131">
        <v>-207944.10500000001</v>
      </c>
      <c r="AM27" s="131">
        <v>-247556.98749999999</v>
      </c>
      <c r="AN27" s="131">
        <v>-262493.94349999999</v>
      </c>
      <c r="AO27" s="131">
        <v>-163533.58700000003</v>
      </c>
      <c r="AP27" s="131">
        <v>-217939.91899999999</v>
      </c>
      <c r="AQ27" s="131">
        <v>-66012.868000000002</v>
      </c>
      <c r="AR27" s="131">
        <v>-138673.5435</v>
      </c>
      <c r="AS27" s="131">
        <v>-154040.0295</v>
      </c>
      <c r="AT27" s="154">
        <v>-1777218.1665717107</v>
      </c>
      <c r="AU27" s="131">
        <v>-218429.6575</v>
      </c>
      <c r="AV27" s="131">
        <v>-64937.040500000003</v>
      </c>
      <c r="AW27" s="131">
        <v>-205601.60599999997</v>
      </c>
      <c r="AX27" s="131">
        <v>-119597.05900000008</v>
      </c>
      <c r="AY27" s="131">
        <v>-102583.07399999991</v>
      </c>
      <c r="AZ27" s="131">
        <v>-115359.56099999996</v>
      </c>
      <c r="BA27" s="131">
        <v>-176951.04400000002</v>
      </c>
      <c r="BB27" s="131">
        <v>-95603.714999999967</v>
      </c>
      <c r="BC27" s="131">
        <v>-194975.40099999995</v>
      </c>
      <c r="BD27" s="131">
        <v>-161159.99550000002</v>
      </c>
      <c r="BE27" s="131">
        <v>-178430.96550000005</v>
      </c>
      <c r="BF27" s="131">
        <v>-177628.45649999997</v>
      </c>
      <c r="BG27" s="154">
        <v>-1811257.5754999998</v>
      </c>
      <c r="BH27" s="131">
        <v>-248242.67513633793</v>
      </c>
      <c r="BI27" s="131">
        <v>-153696.24748866001</v>
      </c>
      <c r="BJ27" s="131">
        <v>-189646.82399999999</v>
      </c>
      <c r="BK27" s="131">
        <v>-212574.28049999999</v>
      </c>
      <c r="BL27" s="131">
        <v>-238092.58499999999</v>
      </c>
      <c r="BM27" s="131">
        <v>-208121.55100000009</v>
      </c>
      <c r="BN27" s="131">
        <v>-218129.94200000013</v>
      </c>
      <c r="BO27" s="131">
        <v>-213596.63999999998</v>
      </c>
      <c r="BP27" s="131">
        <v>-179597.905</v>
      </c>
      <c r="BQ27" s="131">
        <v>-259239.35724643784</v>
      </c>
      <c r="BR27" s="131">
        <v>-256207.125</v>
      </c>
      <c r="BS27" s="131">
        <v>-203186.58500001003</v>
      </c>
      <c r="BT27" s="154">
        <v>-2580331.7173714461</v>
      </c>
      <c r="BU27" s="131">
        <v>-461357.81999999995</v>
      </c>
      <c r="BV27" s="131">
        <v>-356887.11500000005</v>
      </c>
      <c r="BW27" s="131">
        <v>-332948.49499999994</v>
      </c>
      <c r="BX27" s="131">
        <v>-208260.66500000001</v>
      </c>
      <c r="BY27" s="131">
        <v>-352430.79000000004</v>
      </c>
      <c r="BZ27" s="131">
        <v>-183751.42499999999</v>
      </c>
      <c r="CA27" s="131">
        <v>-203849.82</v>
      </c>
      <c r="CB27" s="131">
        <v>-204633</v>
      </c>
      <c r="CC27" s="154">
        <v>-2304119.13</v>
      </c>
    </row>
    <row r="28" spans="1:81" s="86" customFormat="1">
      <c r="A28" s="115"/>
      <c r="B28" s="102" t="s">
        <v>114</v>
      </c>
      <c r="C28" s="65"/>
      <c r="D28" s="65"/>
      <c r="E28" s="65"/>
      <c r="F28" s="108"/>
      <c r="G28" s="108"/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152">
        <v>0</v>
      </c>
      <c r="U28" s="62">
        <v>0</v>
      </c>
      <c r="V28" s="62">
        <v>0</v>
      </c>
      <c r="W28" s="62">
        <v>-119701.45000000001</v>
      </c>
      <c r="X28" s="62">
        <v>0</v>
      </c>
      <c r="Y28" s="62">
        <v>-39926.559999999998</v>
      </c>
      <c r="Z28" s="62">
        <v>-79992.56</v>
      </c>
      <c r="AA28" s="62">
        <v>-139958.06</v>
      </c>
      <c r="AB28" s="62">
        <v>-189992.28</v>
      </c>
      <c r="AC28" s="62">
        <v>-174661.10000000003</v>
      </c>
      <c r="AD28" s="62">
        <v>-179737.59000000003</v>
      </c>
      <c r="AE28" s="62">
        <v>-276145.53000000003</v>
      </c>
      <c r="AF28" s="62">
        <v>-264288.21000000002</v>
      </c>
      <c r="AG28" s="152">
        <v>-1464403.34</v>
      </c>
      <c r="AH28" s="62">
        <v>58700.639999999999</v>
      </c>
      <c r="AI28" s="62">
        <v>55538.929999999993</v>
      </c>
      <c r="AJ28" s="62">
        <v>-8560.9799999999977</v>
      </c>
      <c r="AK28" s="62">
        <v>-34997.760000000002</v>
      </c>
      <c r="AL28" s="62">
        <v>-124999.24</v>
      </c>
      <c r="AM28" s="62">
        <v>-124996.45</v>
      </c>
      <c r="AN28" s="62">
        <v>-138065.69</v>
      </c>
      <c r="AO28" s="62">
        <v>-62038.200000000004</v>
      </c>
      <c r="AP28" s="62">
        <v>-73158.48</v>
      </c>
      <c r="AQ28" s="62">
        <v>84182.92</v>
      </c>
      <c r="AR28" s="62">
        <v>-244.70999999998094</v>
      </c>
      <c r="AS28" s="62">
        <v>8675.6199999999935</v>
      </c>
      <c r="AT28" s="152">
        <v>-359963.4</v>
      </c>
      <c r="AU28" s="62">
        <v>-10021.980000000003</v>
      </c>
      <c r="AV28" s="62">
        <v>146731.35000000003</v>
      </c>
      <c r="AW28" s="62">
        <v>-2794.7899999999954</v>
      </c>
      <c r="AX28" s="62">
        <v>20387.459999999981</v>
      </c>
      <c r="AY28" s="62">
        <v>72009.09</v>
      </c>
      <c r="AZ28" s="62">
        <v>50490.570000000007</v>
      </c>
      <c r="BA28" s="62">
        <v>-12278.16</v>
      </c>
      <c r="BB28" s="62">
        <v>97905.459999999992</v>
      </c>
      <c r="BC28" s="62">
        <v>-4346.2100000000019</v>
      </c>
      <c r="BD28" s="62">
        <v>-182.28999999999724</v>
      </c>
      <c r="BE28" s="62">
        <v>15462.240000000009</v>
      </c>
      <c r="BF28" s="62">
        <v>36638.009999999995</v>
      </c>
      <c r="BG28" s="152">
        <v>410000.75</v>
      </c>
      <c r="BH28" s="62">
        <v>0</v>
      </c>
      <c r="BI28" s="62">
        <v>43715</v>
      </c>
      <c r="BJ28" s="62">
        <v>3039.3099999999995</v>
      </c>
      <c r="BK28" s="62">
        <v>18061.849999999999</v>
      </c>
      <c r="BL28" s="62">
        <v>2097.91</v>
      </c>
      <c r="BM28" s="62">
        <v>2919.880000000001</v>
      </c>
      <c r="BN28" s="62">
        <v>-3822.6000000000004</v>
      </c>
      <c r="BO28" s="62">
        <v>-2827.3199999999997</v>
      </c>
      <c r="BP28" s="62">
        <v>-368.82999999999993</v>
      </c>
      <c r="BQ28" s="62">
        <v>-13615.539999999997</v>
      </c>
      <c r="BR28" s="62">
        <v>15539.2</v>
      </c>
      <c r="BS28" s="62">
        <v>-9011.07</v>
      </c>
      <c r="BT28" s="152">
        <v>55727.789999999986</v>
      </c>
      <c r="BU28" s="62">
        <v>-74098.61</v>
      </c>
      <c r="BV28" s="62">
        <v>-122094.45</v>
      </c>
      <c r="BW28" s="62">
        <v>-129496.94</v>
      </c>
      <c r="BX28" s="62">
        <v>-131764.43</v>
      </c>
      <c r="BY28" s="62">
        <v>-150429.48000000001</v>
      </c>
      <c r="BZ28" s="62">
        <v>15924.570000000014</v>
      </c>
      <c r="CA28" s="62">
        <v>-73439.560000000012</v>
      </c>
      <c r="CB28" s="62">
        <v>-60887</v>
      </c>
      <c r="CC28" s="152">
        <v>-726285.9</v>
      </c>
    </row>
    <row r="29" spans="1:81" s="115" customFormat="1">
      <c r="B29" s="102" t="s">
        <v>115</v>
      </c>
      <c r="C29" s="65"/>
      <c r="D29" s="65"/>
      <c r="E29" s="65"/>
      <c r="F29" s="108"/>
      <c r="G29" s="108"/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-115551.23226666669</v>
      </c>
      <c r="S29" s="62">
        <v>-130153.05702186502</v>
      </c>
      <c r="T29" s="152">
        <v>-245704.2892885317</v>
      </c>
      <c r="U29" s="62">
        <v>-184952.43095035787</v>
      </c>
      <c r="V29" s="62">
        <v>-143129.87280708167</v>
      </c>
      <c r="W29" s="62">
        <v>-97749.447564808244</v>
      </c>
      <c r="X29" s="62">
        <v>-46356.014500000012</v>
      </c>
      <c r="Y29" s="62">
        <v>-22452.512000000002</v>
      </c>
      <c r="Z29" s="62">
        <v>-28757.506000000008</v>
      </c>
      <c r="AA29" s="62">
        <v>-41840.145135014202</v>
      </c>
      <c r="AB29" s="62">
        <v>-59879.946000000025</v>
      </c>
      <c r="AC29" s="62">
        <v>-76856.056500000006</v>
      </c>
      <c r="AD29" s="62">
        <v>-131762.26950468315</v>
      </c>
      <c r="AE29" s="62">
        <v>-201387.07600000006</v>
      </c>
      <c r="AF29" s="62">
        <v>-151923.99050000007</v>
      </c>
      <c r="AG29" s="152">
        <v>-1187047.2674619453</v>
      </c>
      <c r="AH29" s="62">
        <v>-118267.24693631956</v>
      </c>
      <c r="AI29" s="62">
        <v>-112659.41650000002</v>
      </c>
      <c r="AJ29" s="62">
        <v>-84531.232635391207</v>
      </c>
      <c r="AK29" s="62">
        <v>-74246.117499999993</v>
      </c>
      <c r="AL29" s="62">
        <v>-82944.865000000005</v>
      </c>
      <c r="AM29" s="62">
        <v>-122560.53749999999</v>
      </c>
      <c r="AN29" s="62">
        <v>-124428.25349999999</v>
      </c>
      <c r="AO29" s="62">
        <v>-101495.38700000002</v>
      </c>
      <c r="AP29" s="62">
        <v>-144781.43900000001</v>
      </c>
      <c r="AQ29" s="62">
        <v>-150195.788</v>
      </c>
      <c r="AR29" s="62">
        <v>-138428.83350000001</v>
      </c>
      <c r="AS29" s="62">
        <v>-162715.6495</v>
      </c>
      <c r="AT29" s="152">
        <v>-1417254.7665717108</v>
      </c>
      <c r="AU29" s="62">
        <v>-208407.67749999999</v>
      </c>
      <c r="AV29" s="62">
        <v>-211668.39050000004</v>
      </c>
      <c r="AW29" s="62">
        <v>-202806.81599999996</v>
      </c>
      <c r="AX29" s="62">
        <v>-139984.51900000006</v>
      </c>
      <c r="AY29" s="62">
        <v>-174592.1639999999</v>
      </c>
      <c r="AZ29" s="62">
        <v>-165850.13099999996</v>
      </c>
      <c r="BA29" s="62">
        <v>-164672.88400000002</v>
      </c>
      <c r="BB29" s="62">
        <v>-193509.17499999996</v>
      </c>
      <c r="BC29" s="62">
        <v>-190629.19099999996</v>
      </c>
      <c r="BD29" s="62">
        <v>-160977.70550000001</v>
      </c>
      <c r="BE29" s="62">
        <v>-193893.20550000007</v>
      </c>
      <c r="BF29" s="62">
        <v>-214266.46649999998</v>
      </c>
      <c r="BG29" s="152">
        <v>-2221258.3254999998</v>
      </c>
      <c r="BH29" s="62">
        <v>-248242.67513633793</v>
      </c>
      <c r="BI29" s="62">
        <v>-197411.24748866001</v>
      </c>
      <c r="BJ29" s="62">
        <v>-192686.13399999999</v>
      </c>
      <c r="BK29" s="62">
        <v>-230636.1305</v>
      </c>
      <c r="BL29" s="62">
        <v>-240190.495</v>
      </c>
      <c r="BM29" s="62">
        <v>-211041.4310000001</v>
      </c>
      <c r="BN29" s="62">
        <v>-214307.34200000012</v>
      </c>
      <c r="BO29" s="62">
        <v>-210769.31999999998</v>
      </c>
      <c r="BP29" s="62">
        <v>-179229.07500000001</v>
      </c>
      <c r="BQ29" s="62">
        <v>-245623.81724643783</v>
      </c>
      <c r="BR29" s="62">
        <v>-271746.32500000001</v>
      </c>
      <c r="BS29" s="62">
        <v>-194175.51500001003</v>
      </c>
      <c r="BT29" s="152">
        <v>-2636059.5073714461</v>
      </c>
      <c r="BU29" s="62">
        <v>-387259.20999999996</v>
      </c>
      <c r="BV29" s="62">
        <v>-234792.66500000004</v>
      </c>
      <c r="BW29" s="62">
        <v>-203451.55499999993</v>
      </c>
      <c r="BX29" s="62">
        <v>-76496.235000000015</v>
      </c>
      <c r="BY29" s="62">
        <v>-202001.31000000003</v>
      </c>
      <c r="BZ29" s="62">
        <v>-199675.995</v>
      </c>
      <c r="CA29" s="62">
        <v>-130410.26</v>
      </c>
      <c r="CB29" s="62">
        <v>-143746</v>
      </c>
      <c r="CC29" s="152">
        <v>-1577833.2299999997</v>
      </c>
    </row>
    <row r="30" spans="1:81" s="111" customFormat="1" ht="14">
      <c r="A30" s="86"/>
      <c r="B30" s="155" t="s">
        <v>116</v>
      </c>
      <c r="C30" s="66"/>
      <c r="D30" s="66"/>
      <c r="E30" s="66"/>
      <c r="F30" s="156"/>
      <c r="G30" s="156"/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1670593.105392874</v>
      </c>
      <c r="S30" s="157">
        <v>2032723.1134154357</v>
      </c>
      <c r="T30" s="158">
        <v>3703316.2188083096</v>
      </c>
      <c r="U30" s="157">
        <v>2793648.6780567984</v>
      </c>
      <c r="V30" s="157">
        <v>1790581.3859378574</v>
      </c>
      <c r="W30" s="157">
        <v>1197197.1737313578</v>
      </c>
      <c r="X30" s="157">
        <v>424772.63550000015</v>
      </c>
      <c r="Y30" s="157">
        <v>198692.91799999995</v>
      </c>
      <c r="Z30" s="157">
        <v>258249.89057851245</v>
      </c>
      <c r="AA30" s="157">
        <v>642704.79756526975</v>
      </c>
      <c r="AB30" s="157">
        <v>852651.07400000002</v>
      </c>
      <c r="AC30" s="157">
        <v>968422.15350000001</v>
      </c>
      <c r="AD30" s="157">
        <v>1228050.406469146</v>
      </c>
      <c r="AE30" s="157">
        <v>1422501.0874784209</v>
      </c>
      <c r="AF30" s="157">
        <v>1466624.0795</v>
      </c>
      <c r="AG30" s="158">
        <v>13244096.280317362</v>
      </c>
      <c r="AH30" s="157">
        <v>2146722.6583382799</v>
      </c>
      <c r="AI30" s="157">
        <v>1868120.3635000007</v>
      </c>
      <c r="AJ30" s="157">
        <v>949031.99921017361</v>
      </c>
      <c r="AK30" s="157">
        <v>520691.36249999999</v>
      </c>
      <c r="AL30" s="157">
        <v>1006807.355</v>
      </c>
      <c r="AM30" s="157">
        <v>1398371.8725000003</v>
      </c>
      <c r="AN30" s="157">
        <v>1486018.0465000002</v>
      </c>
      <c r="AO30" s="157">
        <v>1768714.8230000001</v>
      </c>
      <c r="AP30" s="157">
        <v>1780349.6310000001</v>
      </c>
      <c r="AQ30" s="157">
        <v>2065160.9819999996</v>
      </c>
      <c r="AR30" s="157">
        <v>1885674.7865000002</v>
      </c>
      <c r="AS30" s="157">
        <v>2506844.4104999998</v>
      </c>
      <c r="AT30" s="158">
        <v>19382508.290548459</v>
      </c>
      <c r="AU30" s="157">
        <v>2713160.7925</v>
      </c>
      <c r="AV30" s="157">
        <v>1966741.1495000003</v>
      </c>
      <c r="AW30" s="157">
        <v>2208032.3539999998</v>
      </c>
      <c r="AX30" s="157">
        <v>2078267.811</v>
      </c>
      <c r="AY30" s="157">
        <v>2601410.6859999979</v>
      </c>
      <c r="AZ30" s="157">
        <v>2422666.9789999998</v>
      </c>
      <c r="BA30" s="157">
        <v>2337030.4459999991</v>
      </c>
      <c r="BB30" s="157">
        <v>2363777.6549999998</v>
      </c>
      <c r="BC30" s="157">
        <v>2151586.1489999983</v>
      </c>
      <c r="BD30" s="157">
        <v>2331592.8244999992</v>
      </c>
      <c r="BE30" s="157">
        <v>2281989.6545000002</v>
      </c>
      <c r="BF30" s="157">
        <v>2657507.1434999998</v>
      </c>
      <c r="BG30" s="158">
        <v>28113763.644499991</v>
      </c>
      <c r="BH30" s="157">
        <v>3004089.925786044</v>
      </c>
      <c r="BI30" s="157">
        <v>2112848.0522845378</v>
      </c>
      <c r="BJ30" s="157">
        <v>2255848.3214344108</v>
      </c>
      <c r="BK30" s="157">
        <v>2117471.818673647</v>
      </c>
      <c r="BL30" s="157">
        <v>2153076.7638605409</v>
      </c>
      <c r="BM30" s="157">
        <v>2365804.2577921823</v>
      </c>
      <c r="BN30" s="157">
        <v>2264219.1973145837</v>
      </c>
      <c r="BO30" s="157">
        <v>2161183.253783389</v>
      </c>
      <c r="BP30" s="157">
        <v>2305379.847426807</v>
      </c>
      <c r="BQ30" s="157">
        <v>2445524.0204073209</v>
      </c>
      <c r="BR30" s="157">
        <v>2263928.1330603911</v>
      </c>
      <c r="BS30" s="157">
        <v>2791448.6624699067</v>
      </c>
      <c r="BT30" s="158">
        <v>28240822.254293755</v>
      </c>
      <c r="BU30" s="157">
        <v>2974621.4028844531</v>
      </c>
      <c r="BV30" s="157">
        <v>2103831.4105193214</v>
      </c>
      <c r="BW30" s="157">
        <v>2126530.2158838212</v>
      </c>
      <c r="BX30" s="157">
        <v>2299071.2645064942</v>
      </c>
      <c r="BY30" s="157">
        <v>2222797.0015366329</v>
      </c>
      <c r="BZ30" s="157">
        <v>2568044.1246555788</v>
      </c>
      <c r="CA30" s="157">
        <v>2624494.2505521583</v>
      </c>
      <c r="CB30" s="157">
        <v>2575022</v>
      </c>
      <c r="CC30" s="158">
        <v>19494411.670538463</v>
      </c>
    </row>
    <row r="31" spans="1:81" s="107" customFormat="1" ht="14">
      <c r="A31" s="86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159"/>
    </row>
    <row r="32" spans="1:81" s="107" customFormat="1" ht="14">
      <c r="A32" s="86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159"/>
    </row>
    <row r="33" spans="1:81" s="100" customFormat="1" ht="14">
      <c r="A33" s="86"/>
      <c r="B33" s="94" t="s">
        <v>60</v>
      </c>
      <c r="C33" s="95"/>
      <c r="D33" s="95"/>
      <c r="E33" s="95"/>
      <c r="F33" s="96"/>
      <c r="G33" s="96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150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150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150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150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150"/>
      <c r="BU33" s="95"/>
      <c r="BV33" s="95"/>
      <c r="BW33" s="95"/>
      <c r="BX33" s="95"/>
      <c r="BY33" s="95"/>
      <c r="BZ33" s="95"/>
      <c r="CA33" s="95"/>
      <c r="CB33" s="95"/>
      <c r="CC33" s="150"/>
    </row>
    <row r="34" spans="1:81" s="107" customFormat="1" ht="14">
      <c r="A34" s="101"/>
      <c r="B34" s="134" t="s">
        <v>107</v>
      </c>
      <c r="C34" s="67"/>
      <c r="D34" s="67"/>
      <c r="E34" s="67"/>
      <c r="F34" s="104"/>
      <c r="G34" s="104"/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4264679.6278880006</v>
      </c>
      <c r="Q34" s="68">
        <v>4463016.4075119998</v>
      </c>
      <c r="R34" s="68">
        <v>4456567.3253520001</v>
      </c>
      <c r="S34" s="68">
        <v>5009595.6272800006</v>
      </c>
      <c r="T34" s="151">
        <v>18193858.988032002</v>
      </c>
      <c r="U34" s="68">
        <v>6817475.9672079999</v>
      </c>
      <c r="V34" s="68">
        <v>4633169.6462399997</v>
      </c>
      <c r="W34" s="68">
        <v>4037616.9854799998</v>
      </c>
      <c r="X34" s="68">
        <v>880300.89825722913</v>
      </c>
      <c r="Y34" s="68">
        <v>770212.75439999928</v>
      </c>
      <c r="Z34" s="68">
        <v>306456.65648999915</v>
      </c>
      <c r="AA34" s="68">
        <v>2045512.4509463313</v>
      </c>
      <c r="AB34" s="68">
        <v>2831347.1875199992</v>
      </c>
      <c r="AC34" s="68">
        <v>3054094.455591999</v>
      </c>
      <c r="AD34" s="68">
        <v>4376000.0826000003</v>
      </c>
      <c r="AE34" s="68">
        <v>3966428.4975200007</v>
      </c>
      <c r="AF34" s="68">
        <v>4003488.0209600003</v>
      </c>
      <c r="AG34" s="151">
        <v>37722103.603213556</v>
      </c>
      <c r="AH34" s="68">
        <v>4967093.519071999</v>
      </c>
      <c r="AI34" s="68">
        <v>4503399.1272662999</v>
      </c>
      <c r="AJ34" s="68">
        <v>3046323.030144</v>
      </c>
      <c r="AK34" s="68">
        <v>2245293.8350545</v>
      </c>
      <c r="AL34" s="68">
        <v>3052499.4006690574</v>
      </c>
      <c r="AM34" s="68">
        <v>3665667.974248</v>
      </c>
      <c r="AN34" s="68">
        <v>3321363.9434638442</v>
      </c>
      <c r="AO34" s="68">
        <v>4319086.9000000004</v>
      </c>
      <c r="AP34" s="68">
        <v>4296604.6500000004</v>
      </c>
      <c r="AQ34" s="68">
        <v>4289178.9800000004</v>
      </c>
      <c r="AR34" s="68">
        <v>3536740.9999999986</v>
      </c>
      <c r="AS34" s="68">
        <v>7355261.79</v>
      </c>
      <c r="AT34" s="151">
        <v>48598514.149917699</v>
      </c>
      <c r="AU34" s="68">
        <v>6663870.1862400007</v>
      </c>
      <c r="AV34" s="68">
        <v>4494038.0900000008</v>
      </c>
      <c r="AW34" s="68">
        <v>4516810.0071200011</v>
      </c>
      <c r="AX34" s="68">
        <v>4781935.0694800001</v>
      </c>
      <c r="AY34" s="68">
        <v>4723829.5636399994</v>
      </c>
      <c r="AZ34" s="68">
        <v>5181404.580000001</v>
      </c>
      <c r="BA34" s="68">
        <v>4921171.7724058256</v>
      </c>
      <c r="BB34" s="68">
        <v>5273340.0619999999</v>
      </c>
      <c r="BC34" s="68">
        <v>5289224.9758799989</v>
      </c>
      <c r="BD34" s="68">
        <v>5096613.2501599994</v>
      </c>
      <c r="BE34" s="68">
        <v>6319919.8451599991</v>
      </c>
      <c r="BF34" s="68">
        <v>6841323.6254998222</v>
      </c>
      <c r="BG34" s="151">
        <v>64103481.027585641</v>
      </c>
      <c r="BH34" s="68">
        <v>7677795.5997199994</v>
      </c>
      <c r="BI34" s="68">
        <v>5020694.7916800007</v>
      </c>
      <c r="BJ34" s="68">
        <v>4946813.6720400006</v>
      </c>
      <c r="BK34" s="68">
        <v>4811130.8699599998</v>
      </c>
      <c r="BL34" s="68">
        <v>6719675.4300821675</v>
      </c>
      <c r="BM34" s="68">
        <v>5680686.8921377184</v>
      </c>
      <c r="BN34" s="68">
        <v>5663272.8151377188</v>
      </c>
      <c r="BO34" s="68">
        <v>5673541.3128799992</v>
      </c>
      <c r="BP34" s="68">
        <v>5061099.0516799996</v>
      </c>
      <c r="BQ34" s="68">
        <v>5049177.06776</v>
      </c>
      <c r="BR34" s="68">
        <v>4989916.4540339997</v>
      </c>
      <c r="BS34" s="68">
        <v>5686315.5746889245</v>
      </c>
      <c r="BT34" s="151">
        <v>66980119.531800598</v>
      </c>
      <c r="BU34" s="68">
        <v>8187208.6944800001</v>
      </c>
      <c r="BV34" s="68">
        <v>5689044.25</v>
      </c>
      <c r="BW34" s="68">
        <v>5112016.6539199986</v>
      </c>
      <c r="BX34" s="68">
        <v>5306460.2240239996</v>
      </c>
      <c r="BY34" s="68">
        <v>6609795.0385759985</v>
      </c>
      <c r="BZ34" s="68">
        <v>5604276.6656399993</v>
      </c>
      <c r="CA34" s="68">
        <v>5876771.9500000002</v>
      </c>
      <c r="CB34" s="68">
        <v>6012334.9700000007</v>
      </c>
      <c r="CC34" s="151">
        <v>48397908.446639985</v>
      </c>
    </row>
    <row r="35" spans="1:81" s="93" customFormat="1" ht="14">
      <c r="A35" s="86"/>
      <c r="B35" s="102" t="s">
        <v>178</v>
      </c>
      <c r="C35" s="65"/>
      <c r="D35" s="65"/>
      <c r="E35" s="65"/>
      <c r="F35" s="108"/>
      <c r="G35" s="108"/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3402086.98</v>
      </c>
      <c r="Q35" s="62">
        <v>3515761.2499999995</v>
      </c>
      <c r="R35" s="62">
        <v>3496147.5071520004</v>
      </c>
      <c r="S35" s="62">
        <v>3925268.23</v>
      </c>
      <c r="T35" s="152">
        <v>14339263.967151999</v>
      </c>
      <c r="U35" s="62">
        <v>5340737.4419999998</v>
      </c>
      <c r="V35" s="62">
        <v>3569084.0379999997</v>
      </c>
      <c r="W35" s="62">
        <v>2869557.0999999996</v>
      </c>
      <c r="X35" s="62">
        <v>460438.35345722898</v>
      </c>
      <c r="Y35" s="62">
        <v>630818.02799999923</v>
      </c>
      <c r="Z35" s="62">
        <v>339051.66508999921</v>
      </c>
      <c r="AA35" s="62">
        <v>1836184.0426663314</v>
      </c>
      <c r="AB35" s="62">
        <v>2168483.4699999993</v>
      </c>
      <c r="AC35" s="62">
        <v>2279643.7799999993</v>
      </c>
      <c r="AD35" s="62">
        <v>3371959.8000000003</v>
      </c>
      <c r="AE35" s="62">
        <v>2949972.5700000008</v>
      </c>
      <c r="AF35" s="62">
        <v>3002284.99</v>
      </c>
      <c r="AG35" s="152">
        <v>28818215.279213555</v>
      </c>
      <c r="AH35" s="62">
        <v>3413794.2699999996</v>
      </c>
      <c r="AI35" s="62">
        <v>3665683.4789063004</v>
      </c>
      <c r="AJ35" s="62">
        <v>2347714.19</v>
      </c>
      <c r="AK35" s="62">
        <v>1871656.9076545003</v>
      </c>
      <c r="AL35" s="62">
        <v>2461013.9461490577</v>
      </c>
      <c r="AM35" s="62">
        <v>2770503.77</v>
      </c>
      <c r="AN35" s="62">
        <v>2623552.2071438441</v>
      </c>
      <c r="AO35" s="62">
        <v>3335563.1673670104</v>
      </c>
      <c r="AP35" s="62">
        <v>3328050.6425948683</v>
      </c>
      <c r="AQ35" s="62">
        <v>3356522.3260641438</v>
      </c>
      <c r="AR35" s="62">
        <v>2591760.4884339808</v>
      </c>
      <c r="AS35" s="62">
        <v>5936167.3567323098</v>
      </c>
      <c r="AT35" s="152">
        <v>37701982.751046017</v>
      </c>
      <c r="AU35" s="62">
        <v>5367201.4500000011</v>
      </c>
      <c r="AV35" s="62">
        <v>3626743.6900000004</v>
      </c>
      <c r="AW35" s="62">
        <v>3340679.6800000011</v>
      </c>
      <c r="AX35" s="62">
        <v>3426126.4570000009</v>
      </c>
      <c r="AY35" s="62">
        <v>3796081.3299999996</v>
      </c>
      <c r="AZ35" s="62">
        <v>4151455.0200000009</v>
      </c>
      <c r="BA35" s="62">
        <v>4019147.6039658259</v>
      </c>
      <c r="BB35" s="62">
        <v>4164232.6500000004</v>
      </c>
      <c r="BC35" s="62">
        <v>4003239.1599999997</v>
      </c>
      <c r="BD35" s="62">
        <v>3776613.61</v>
      </c>
      <c r="BE35" s="62">
        <v>3853427.4599999995</v>
      </c>
      <c r="BF35" s="62">
        <v>4232646.8972998215</v>
      </c>
      <c r="BG35" s="152">
        <v>47757595.008265644</v>
      </c>
      <c r="BH35" s="62">
        <v>5993955.2799999993</v>
      </c>
      <c r="BI35" s="62">
        <v>3812257.6800000011</v>
      </c>
      <c r="BJ35" s="62">
        <v>3854509.6000000006</v>
      </c>
      <c r="BK35" s="62">
        <v>3624714.79</v>
      </c>
      <c r="BL35" s="62">
        <v>5254572.2552021677</v>
      </c>
      <c r="BM35" s="62">
        <v>4234288.9819377186</v>
      </c>
      <c r="BN35" s="62">
        <v>4350838.881937718</v>
      </c>
      <c r="BO35" s="62">
        <v>4364224.3499999996</v>
      </c>
      <c r="BP35" s="62">
        <v>3757805.9900000007</v>
      </c>
      <c r="BQ35" s="62">
        <v>3707283.4000000004</v>
      </c>
      <c r="BR35" s="62">
        <v>3864925.8920740001</v>
      </c>
      <c r="BS35" s="62">
        <v>4233205.5772890002</v>
      </c>
      <c r="BT35" s="152">
        <v>51052582.678440601</v>
      </c>
      <c r="BU35" s="62">
        <v>6285828.9199999999</v>
      </c>
      <c r="BV35" s="62">
        <v>4169105.0599999996</v>
      </c>
      <c r="BW35" s="62">
        <v>3885481.4299999992</v>
      </c>
      <c r="BX35" s="62">
        <v>3999009.7399999998</v>
      </c>
      <c r="BY35" s="62">
        <v>5035410.4299999988</v>
      </c>
      <c r="BZ35" s="62">
        <v>4306518.47</v>
      </c>
      <c r="CA35" s="62">
        <v>4447540.3999999994</v>
      </c>
      <c r="CB35" s="62">
        <v>4565561.4800000004</v>
      </c>
      <c r="CC35" s="152">
        <v>36694455.929999992</v>
      </c>
    </row>
    <row r="36" spans="1:81" s="86" customFormat="1">
      <c r="B36" s="102"/>
      <c r="C36" s="65"/>
      <c r="D36" s="65"/>
      <c r="E36" s="65"/>
      <c r="F36" s="108"/>
      <c r="G36" s="108"/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/>
      <c r="Q36" s="62"/>
      <c r="R36" s="62"/>
      <c r="S36" s="62"/>
      <c r="T36" s="152">
        <v>0</v>
      </c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52">
        <v>0</v>
      </c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152">
        <v>0</v>
      </c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152">
        <v>0</v>
      </c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152">
        <v>0</v>
      </c>
      <c r="BU36" s="62"/>
      <c r="BV36" s="62"/>
      <c r="BW36" s="62"/>
      <c r="BX36" s="62"/>
      <c r="BY36" s="62"/>
      <c r="BZ36" s="62"/>
      <c r="CA36" s="62"/>
      <c r="CB36" s="62"/>
      <c r="CC36" s="152">
        <v>0</v>
      </c>
    </row>
    <row r="37" spans="1:81" s="86" customFormat="1">
      <c r="B37" s="102" t="s">
        <v>110</v>
      </c>
      <c r="C37" s="67"/>
      <c r="D37" s="67"/>
      <c r="E37" s="67"/>
      <c r="F37" s="108"/>
      <c r="G37" s="108"/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404638.64999999997</v>
      </c>
      <c r="Q37" s="62">
        <v>403980.33</v>
      </c>
      <c r="R37" s="62">
        <v>437922.39</v>
      </c>
      <c r="S37" s="62">
        <v>429793.01999999996</v>
      </c>
      <c r="T37" s="152">
        <v>1676334.3900000001</v>
      </c>
      <c r="U37" s="62">
        <v>708466.8899999999</v>
      </c>
      <c r="V37" s="62">
        <v>451521.70999999996</v>
      </c>
      <c r="W37" s="62">
        <v>413854.82999999996</v>
      </c>
      <c r="X37" s="62">
        <v>218802.88</v>
      </c>
      <c r="Y37" s="62">
        <v>43195.170000000027</v>
      </c>
      <c r="Z37" s="62">
        <v>62795.169999999984</v>
      </c>
      <c r="AA37" s="62">
        <v>68463.219999999972</v>
      </c>
      <c r="AB37" s="62">
        <v>200725.53999999998</v>
      </c>
      <c r="AC37" s="62">
        <v>253187.54999999996</v>
      </c>
      <c r="AD37" s="62">
        <v>365764.74</v>
      </c>
      <c r="AE37" s="62">
        <v>393210.46</v>
      </c>
      <c r="AF37" s="62">
        <v>383100.07</v>
      </c>
      <c r="AG37" s="152">
        <v>3563088.2299999991</v>
      </c>
      <c r="AH37" s="62">
        <v>744349.35999999987</v>
      </c>
      <c r="AI37" s="62">
        <v>396474.33999999997</v>
      </c>
      <c r="AJ37" s="62">
        <v>327654.64</v>
      </c>
      <c r="AK37" s="62">
        <v>259626.77000000002</v>
      </c>
      <c r="AL37" s="62">
        <v>310123.44</v>
      </c>
      <c r="AM37" s="62">
        <v>535749.99</v>
      </c>
      <c r="AN37" s="62">
        <v>325997.38</v>
      </c>
      <c r="AO37" s="62">
        <v>505016.90965859423</v>
      </c>
      <c r="AP37" s="62">
        <v>502388.13263232697</v>
      </c>
      <c r="AQ37" s="62">
        <v>501519.87297412363</v>
      </c>
      <c r="AR37" s="62">
        <v>413539.72527916613</v>
      </c>
      <c r="AS37" s="62">
        <v>860027.05315230857</v>
      </c>
      <c r="AT37" s="152">
        <v>5682467.6136965193</v>
      </c>
      <c r="AU37" s="62">
        <v>461370.41999999987</v>
      </c>
      <c r="AV37" s="62">
        <v>397316.66000000009</v>
      </c>
      <c r="AW37" s="62">
        <v>370634.28</v>
      </c>
      <c r="AX37" s="62">
        <v>360069.33</v>
      </c>
      <c r="AY37" s="62">
        <v>357395.84</v>
      </c>
      <c r="AZ37" s="62">
        <v>378299.26999999996</v>
      </c>
      <c r="BA37" s="62">
        <v>365699.82999999996</v>
      </c>
      <c r="BB37" s="62">
        <v>357607.44999999995</v>
      </c>
      <c r="BC37" s="62">
        <v>415397.23</v>
      </c>
      <c r="BD37" s="62">
        <v>426282.37</v>
      </c>
      <c r="BE37" s="62">
        <v>398654.07999999996</v>
      </c>
      <c r="BF37" s="62">
        <v>465264.22</v>
      </c>
      <c r="BG37" s="152">
        <v>4753990.9799999995</v>
      </c>
      <c r="BH37" s="62">
        <v>746252.69000000006</v>
      </c>
      <c r="BI37" s="62">
        <v>387070.06999999995</v>
      </c>
      <c r="BJ37" s="62">
        <v>453717.12</v>
      </c>
      <c r="BK37" s="62">
        <v>549489.02</v>
      </c>
      <c r="BL37" s="62">
        <v>547130.82999999996</v>
      </c>
      <c r="BM37" s="62">
        <v>519572.88</v>
      </c>
      <c r="BN37" s="62">
        <v>570541.23</v>
      </c>
      <c r="BO37" s="62">
        <v>479591.12000000005</v>
      </c>
      <c r="BP37" s="62">
        <v>476584.82000000007</v>
      </c>
      <c r="BQ37" s="62">
        <v>485085.01</v>
      </c>
      <c r="BR37" s="62">
        <v>464688.98999999987</v>
      </c>
      <c r="BS37" s="62">
        <v>535576.90999999992</v>
      </c>
      <c r="BT37" s="152">
        <v>6215300.6900000004</v>
      </c>
      <c r="BU37" s="62">
        <v>876038.56000000017</v>
      </c>
      <c r="BV37" s="62">
        <v>549909.02</v>
      </c>
      <c r="BW37" s="62">
        <v>508814.66</v>
      </c>
      <c r="BX37" s="62">
        <v>534170.17999999993</v>
      </c>
      <c r="BY37" s="62">
        <v>754225.46000000008</v>
      </c>
      <c r="BZ37" s="62">
        <v>406324.18</v>
      </c>
      <c r="CA37" s="62">
        <v>559884.52</v>
      </c>
      <c r="CB37" s="62">
        <v>514071.11000000004</v>
      </c>
      <c r="CC37" s="152">
        <v>4703437.6900000004</v>
      </c>
    </row>
    <row r="38" spans="1:81" s="86" customFormat="1">
      <c r="B38" s="102" t="s">
        <v>111</v>
      </c>
      <c r="C38" s="67"/>
      <c r="D38" s="67"/>
      <c r="E38" s="67"/>
      <c r="F38" s="108"/>
      <c r="G38" s="108"/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378949.55788800016</v>
      </c>
      <c r="Q38" s="62">
        <v>321516.14751200005</v>
      </c>
      <c r="R38" s="62">
        <v>377274.91820000007</v>
      </c>
      <c r="S38" s="62">
        <v>318204.20728000032</v>
      </c>
      <c r="T38" s="152">
        <v>1395944.8308800007</v>
      </c>
      <c r="U38" s="62">
        <v>490701.55520800012</v>
      </c>
      <c r="V38" s="62">
        <v>473432.62823999987</v>
      </c>
      <c r="W38" s="62">
        <v>486030.86547999998</v>
      </c>
      <c r="X38" s="62">
        <v>154920.40480000013</v>
      </c>
      <c r="Y38" s="62">
        <v>-22093.183599999997</v>
      </c>
      <c r="Z38" s="62">
        <v>-158994.24860000002</v>
      </c>
      <c r="AA38" s="62">
        <v>60861.008280000009</v>
      </c>
      <c r="AB38" s="62">
        <v>361366.42752000003</v>
      </c>
      <c r="AC38" s="62">
        <v>431173.975592</v>
      </c>
      <c r="AD38" s="62">
        <v>382681.33259999985</v>
      </c>
      <c r="AE38" s="62">
        <v>487763.45751999994</v>
      </c>
      <c r="AF38" s="62">
        <v>471710.80095999991</v>
      </c>
      <c r="AG38" s="152">
        <v>3619555.0239999993</v>
      </c>
      <c r="AH38" s="62">
        <v>698885.71907200001</v>
      </c>
      <c r="AI38" s="62">
        <v>350741.46836</v>
      </c>
      <c r="AJ38" s="62">
        <v>285829.67014399992</v>
      </c>
      <c r="AK38" s="62">
        <v>28158.117400000039</v>
      </c>
      <c r="AL38" s="62">
        <v>249881.90451999992</v>
      </c>
      <c r="AM38" s="62">
        <v>317166.54424800008</v>
      </c>
      <c r="AN38" s="62">
        <v>325863.98631999997</v>
      </c>
      <c r="AO38" s="62">
        <v>392963.43508618948</v>
      </c>
      <c r="AP38" s="62">
        <v>381067.76800000004</v>
      </c>
      <c r="AQ38" s="62">
        <v>346185.74623999989</v>
      </c>
      <c r="AR38" s="62">
        <v>461392.46027999994</v>
      </c>
      <c r="AS38" s="62">
        <v>413389.82676000008</v>
      </c>
      <c r="AT38" s="152">
        <v>4251526.6464301888</v>
      </c>
      <c r="AU38" s="62">
        <v>700564.3462400001</v>
      </c>
      <c r="AV38" s="62">
        <v>368874.78</v>
      </c>
      <c r="AW38" s="62">
        <v>353725.29712</v>
      </c>
      <c r="AX38" s="62">
        <v>449944.51247999998</v>
      </c>
      <c r="AY38" s="62">
        <v>481219.23363999999</v>
      </c>
      <c r="AZ38" s="62">
        <v>506097.95000000007</v>
      </c>
      <c r="BA38" s="62">
        <v>463347.36843999999</v>
      </c>
      <c r="BB38" s="62">
        <v>595259.57200000016</v>
      </c>
      <c r="BC38" s="62">
        <v>499634.48587999999</v>
      </c>
      <c r="BD38" s="62">
        <v>532464.98016000004</v>
      </c>
      <c r="BE38" s="62">
        <v>576249.13515999983</v>
      </c>
      <c r="BF38" s="62">
        <v>548526.18820000021</v>
      </c>
      <c r="BG38" s="152">
        <v>6075907.84932</v>
      </c>
      <c r="BH38" s="62">
        <v>793887.37972000008</v>
      </c>
      <c r="BI38" s="62">
        <v>694557.08168000006</v>
      </c>
      <c r="BJ38" s="62">
        <v>498691.97203999985</v>
      </c>
      <c r="BK38" s="62">
        <v>512223.18995999993</v>
      </c>
      <c r="BL38" s="62">
        <v>581408.48487999989</v>
      </c>
      <c r="BM38" s="62">
        <v>670225.44019999995</v>
      </c>
      <c r="BN38" s="62">
        <v>595314.90320000006</v>
      </c>
      <c r="BO38" s="62">
        <v>702678.89287999971</v>
      </c>
      <c r="BP38" s="62">
        <v>593008.93167999981</v>
      </c>
      <c r="BQ38" s="62">
        <v>597256.42776000011</v>
      </c>
      <c r="BR38" s="62">
        <v>527831.11195999989</v>
      </c>
      <c r="BS38" s="62">
        <v>613599.83740000008</v>
      </c>
      <c r="BT38" s="152">
        <v>7380683.6533599999</v>
      </c>
      <c r="BU38" s="62">
        <v>934939.42447999981</v>
      </c>
      <c r="BV38" s="62">
        <v>827450.82000000007</v>
      </c>
      <c r="BW38" s="62">
        <v>576269.55392000009</v>
      </c>
      <c r="BX38" s="62">
        <v>689783.20402400021</v>
      </c>
      <c r="BY38" s="62">
        <v>714276.64857600001</v>
      </c>
      <c r="BZ38" s="62">
        <v>776505.21563999983</v>
      </c>
      <c r="CA38" s="62">
        <v>730801.1100000001</v>
      </c>
      <c r="CB38" s="62">
        <v>820221.91000000015</v>
      </c>
      <c r="CC38" s="152">
        <v>6070247.8866400002</v>
      </c>
    </row>
    <row r="39" spans="1:81" s="111" customFormat="1" ht="14">
      <c r="A39" s="86"/>
      <c r="B39" s="102" t="s">
        <v>112</v>
      </c>
      <c r="C39" s="65"/>
      <c r="D39" s="65"/>
      <c r="E39" s="65"/>
      <c r="F39" s="108"/>
      <c r="G39" s="108"/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79004.44</v>
      </c>
      <c r="Q39" s="62">
        <v>221758.68000000002</v>
      </c>
      <c r="R39" s="62">
        <v>145222.51</v>
      </c>
      <c r="S39" s="62">
        <v>336330.17000000004</v>
      </c>
      <c r="T39" s="152">
        <v>782315.8</v>
      </c>
      <c r="U39" s="62">
        <v>277570.07999999996</v>
      </c>
      <c r="V39" s="62">
        <v>139131.27000000002</v>
      </c>
      <c r="W39" s="62">
        <v>268174.19</v>
      </c>
      <c r="X39" s="62">
        <v>46139.26</v>
      </c>
      <c r="Y39" s="62">
        <v>118292.73999999999</v>
      </c>
      <c r="Z39" s="62">
        <v>63604.069999999992</v>
      </c>
      <c r="AA39" s="62">
        <v>80004.179999999993</v>
      </c>
      <c r="AB39" s="62">
        <v>100771.75</v>
      </c>
      <c r="AC39" s="62">
        <v>90089.15</v>
      </c>
      <c r="AD39" s="62">
        <v>255594.21000000002</v>
      </c>
      <c r="AE39" s="62">
        <v>135482.00999999998</v>
      </c>
      <c r="AF39" s="62">
        <v>146392.15999999997</v>
      </c>
      <c r="AG39" s="152">
        <v>1721245.0699999998</v>
      </c>
      <c r="AH39" s="62">
        <v>110064.16999999998</v>
      </c>
      <c r="AI39" s="62">
        <v>90499.839999999997</v>
      </c>
      <c r="AJ39" s="62">
        <v>85124.53</v>
      </c>
      <c r="AK39" s="62">
        <v>85852.04</v>
      </c>
      <c r="AL39" s="62">
        <v>31480.11</v>
      </c>
      <c r="AM39" s="62">
        <v>42247.67</v>
      </c>
      <c r="AN39" s="62">
        <v>45950.37</v>
      </c>
      <c r="AO39" s="62">
        <v>85543.387888206795</v>
      </c>
      <c r="AP39" s="62">
        <v>85098.106772804909</v>
      </c>
      <c r="AQ39" s="62">
        <v>84951.034721733231</v>
      </c>
      <c r="AR39" s="62">
        <v>70048.326006852105</v>
      </c>
      <c r="AS39" s="62">
        <v>145677.55335538078</v>
      </c>
      <c r="AT39" s="152">
        <v>962537.13874497765</v>
      </c>
      <c r="AU39" s="62">
        <v>134733.97</v>
      </c>
      <c r="AV39" s="62">
        <v>101102.96</v>
      </c>
      <c r="AW39" s="62">
        <v>451770.75</v>
      </c>
      <c r="AX39" s="62">
        <v>545794.77</v>
      </c>
      <c r="AY39" s="62">
        <v>89133.16</v>
      </c>
      <c r="AZ39" s="62">
        <v>145552.34000000003</v>
      </c>
      <c r="BA39" s="62">
        <v>72976.97</v>
      </c>
      <c r="BB39" s="62">
        <v>156240.39000000001</v>
      </c>
      <c r="BC39" s="62">
        <v>370954.10000000003</v>
      </c>
      <c r="BD39" s="62">
        <v>361252.29000000004</v>
      </c>
      <c r="BE39" s="62">
        <v>1491589.17</v>
      </c>
      <c r="BF39" s="62">
        <v>1594886.32</v>
      </c>
      <c r="BG39" s="152">
        <v>5515987.1900000004</v>
      </c>
      <c r="BH39" s="62">
        <v>143700.25</v>
      </c>
      <c r="BI39" s="62">
        <v>126809.96</v>
      </c>
      <c r="BJ39" s="62">
        <v>139894.97999999998</v>
      </c>
      <c r="BK39" s="62">
        <v>124703.87000000001</v>
      </c>
      <c r="BL39" s="62">
        <v>336563.86</v>
      </c>
      <c r="BM39" s="62">
        <v>256599.59000000003</v>
      </c>
      <c r="BN39" s="62">
        <v>146577.79999999999</v>
      </c>
      <c r="BO39" s="62">
        <v>127046.95000000001</v>
      </c>
      <c r="BP39" s="62">
        <v>233699.31</v>
      </c>
      <c r="BQ39" s="62">
        <v>259552.22999999998</v>
      </c>
      <c r="BR39" s="62">
        <v>132470.46000000002</v>
      </c>
      <c r="BS39" s="62">
        <v>303933.25</v>
      </c>
      <c r="BT39" s="152">
        <v>2331552.5099999998</v>
      </c>
      <c r="BU39" s="62">
        <v>90401.79</v>
      </c>
      <c r="BV39" s="62">
        <v>142579.35</v>
      </c>
      <c r="BW39" s="62">
        <v>141451.01</v>
      </c>
      <c r="BX39" s="62">
        <v>83497.100000000006</v>
      </c>
      <c r="BY39" s="62">
        <v>105882.5</v>
      </c>
      <c r="BZ39" s="62">
        <v>114928.79999999999</v>
      </c>
      <c r="CA39" s="62">
        <v>138545.91999999998</v>
      </c>
      <c r="CB39" s="62">
        <v>112480.47</v>
      </c>
      <c r="CC39" s="152">
        <v>929766.94</v>
      </c>
    </row>
    <row r="40" spans="1:81" s="107" customFormat="1" ht="14">
      <c r="A40" s="86"/>
      <c r="B40" s="134" t="s">
        <v>113</v>
      </c>
      <c r="C40" s="112"/>
      <c r="D40" s="112"/>
      <c r="E40" s="112"/>
      <c r="F40" s="84"/>
      <c r="G40" s="84"/>
      <c r="H40" s="153">
        <v>0</v>
      </c>
      <c r="I40" s="153">
        <v>0</v>
      </c>
      <c r="J40" s="153">
        <v>0</v>
      </c>
      <c r="K40" s="131">
        <v>0</v>
      </c>
      <c r="L40" s="131">
        <v>0</v>
      </c>
      <c r="M40" s="131">
        <v>0</v>
      </c>
      <c r="N40" s="131">
        <v>0</v>
      </c>
      <c r="O40" s="131">
        <v>0</v>
      </c>
      <c r="P40" s="131">
        <v>-634280.19000000006</v>
      </c>
      <c r="Q40" s="131">
        <v>-509166.58</v>
      </c>
      <c r="R40" s="131">
        <v>-661220.74</v>
      </c>
      <c r="S40" s="131">
        <v>-351135.96</v>
      </c>
      <c r="T40" s="154">
        <v>-2155803.4700000002</v>
      </c>
      <c r="U40" s="131">
        <v>-696747.16999999993</v>
      </c>
      <c r="V40" s="131">
        <v>-787229.08000000007</v>
      </c>
      <c r="W40" s="131">
        <v>-929798.20000000019</v>
      </c>
      <c r="X40" s="131">
        <v>-688677.54</v>
      </c>
      <c r="Y40" s="131">
        <v>-525427.49</v>
      </c>
      <c r="Z40" s="131">
        <v>-435506.55000000005</v>
      </c>
      <c r="AA40" s="131">
        <v>-892106.72999999986</v>
      </c>
      <c r="AB40" s="131">
        <v>-634926.55999999982</v>
      </c>
      <c r="AC40" s="131">
        <v>-823641.6100000001</v>
      </c>
      <c r="AD40" s="131">
        <v>-533243.89</v>
      </c>
      <c r="AE40" s="131">
        <v>-747414.40999999992</v>
      </c>
      <c r="AF40" s="131">
        <v>-810536.12999999989</v>
      </c>
      <c r="AG40" s="154">
        <v>-8505255.3599999994</v>
      </c>
      <c r="AH40" s="131">
        <v>-1026591.56</v>
      </c>
      <c r="AI40" s="131">
        <v>-640951.6599999998</v>
      </c>
      <c r="AJ40" s="131">
        <v>-1084907.7200000002</v>
      </c>
      <c r="AK40" s="131">
        <v>-851264.04999999993</v>
      </c>
      <c r="AL40" s="131">
        <v>-596562.9800000001</v>
      </c>
      <c r="AM40" s="131">
        <v>-349894.81</v>
      </c>
      <c r="AN40" s="131">
        <v>-571974.47</v>
      </c>
      <c r="AO40" s="131">
        <v>-302591.83999999991</v>
      </c>
      <c r="AP40" s="131">
        <v>-385488.36000000045</v>
      </c>
      <c r="AQ40" s="131">
        <v>-698702.75000000023</v>
      </c>
      <c r="AR40" s="131">
        <v>-566524.07000000041</v>
      </c>
      <c r="AS40" s="131">
        <v>-459462.00000000012</v>
      </c>
      <c r="AT40" s="131">
        <v>-7534916.2699999996</v>
      </c>
      <c r="AU40" s="131">
        <v>-540982.79</v>
      </c>
      <c r="AV40" s="131">
        <v>-730228.16999999993</v>
      </c>
      <c r="AW40" s="131">
        <v>-788221.93</v>
      </c>
      <c r="AX40" s="131">
        <v>-753607.48</v>
      </c>
      <c r="AY40" s="131">
        <v>-521407.72</v>
      </c>
      <c r="AZ40" s="131">
        <v>-648033.81999999995</v>
      </c>
      <c r="BA40" s="131">
        <v>-1026506.0000000003</v>
      </c>
      <c r="BB40" s="131">
        <v>-690885.64000000013</v>
      </c>
      <c r="BC40" s="131">
        <v>-284414.72000000003</v>
      </c>
      <c r="BD40" s="131">
        <v>-654614.99000000011</v>
      </c>
      <c r="BE40" s="131">
        <v>-776697.19000000006</v>
      </c>
      <c r="BF40" s="131">
        <v>-405981.03000000014</v>
      </c>
      <c r="BG40" s="154">
        <v>-7821581.4800000014</v>
      </c>
      <c r="BH40" s="131">
        <v>-877203.23</v>
      </c>
      <c r="BI40" s="131">
        <v>-1023166.2</v>
      </c>
      <c r="BJ40" s="131">
        <v>-653951.58000000007</v>
      </c>
      <c r="BK40" s="131">
        <v>-964252.60999999987</v>
      </c>
      <c r="BL40" s="131">
        <v>-699032.40000000014</v>
      </c>
      <c r="BM40" s="131">
        <v>-955193.05000000016</v>
      </c>
      <c r="BN40" s="131">
        <v>-1238692.8500000001</v>
      </c>
      <c r="BO40" s="131">
        <v>-866057.06300000008</v>
      </c>
      <c r="BP40" s="131">
        <v>-873176.2</v>
      </c>
      <c r="BQ40" s="131">
        <v>-798395.57000000007</v>
      </c>
      <c r="BR40" s="131">
        <v>-766854.75</v>
      </c>
      <c r="BS40" s="131">
        <v>-824849.14999992365</v>
      </c>
      <c r="BT40" s="154">
        <v>-10540824.652999924</v>
      </c>
      <c r="BU40" s="131">
        <v>-630627.53</v>
      </c>
      <c r="BV40" s="131">
        <v>-957210.78</v>
      </c>
      <c r="BW40" s="131">
        <v>-875458.39000000013</v>
      </c>
      <c r="BX40" s="131">
        <v>-571111.4</v>
      </c>
      <c r="BY40" s="131">
        <v>-636697.29999999993</v>
      </c>
      <c r="BZ40" s="131">
        <v>-1224966.7400000002</v>
      </c>
      <c r="CA40" s="131">
        <v>-753697.21</v>
      </c>
      <c r="CB40" s="131">
        <v>-669915.3899999999</v>
      </c>
      <c r="CC40" s="154">
        <v>-6319684.7400000002</v>
      </c>
    </row>
    <row r="41" spans="1:81" s="86" customFormat="1">
      <c r="A41" s="115"/>
      <c r="B41" s="102" t="s">
        <v>114</v>
      </c>
      <c r="C41" s="65"/>
      <c r="D41" s="65"/>
      <c r="E41" s="65"/>
      <c r="F41" s="108"/>
      <c r="G41" s="108"/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-235514.77</v>
      </c>
      <c r="Q41" s="62">
        <v>-124643.73000000003</v>
      </c>
      <c r="R41" s="62">
        <v>-281508.11000000004</v>
      </c>
      <c r="S41" s="62">
        <v>64039.619999999937</v>
      </c>
      <c r="T41" s="152">
        <v>-577626.99000000022</v>
      </c>
      <c r="U41" s="62">
        <v>-195248.69999999998</v>
      </c>
      <c r="V41" s="62">
        <v>-340307.07</v>
      </c>
      <c r="W41" s="62">
        <v>-585185.91000000015</v>
      </c>
      <c r="X41" s="62">
        <v>-678186.65</v>
      </c>
      <c r="Y41" s="62">
        <v>-377983.22</v>
      </c>
      <c r="Z41" s="62">
        <v>-327881.96000000008</v>
      </c>
      <c r="AA41" s="62">
        <v>-780745.70999999985</v>
      </c>
      <c r="AB41" s="62">
        <v>-255165.47999999984</v>
      </c>
      <c r="AC41" s="62">
        <v>-487985.77000000008</v>
      </c>
      <c r="AD41" s="62">
        <v>-111866.17000000003</v>
      </c>
      <c r="AE41" s="62">
        <v>-339342.92999999993</v>
      </c>
      <c r="AF41" s="62">
        <v>-483218.46999999986</v>
      </c>
      <c r="AG41" s="152">
        <v>-4963118.0399999991</v>
      </c>
      <c r="AH41" s="62">
        <v>-616581.74</v>
      </c>
      <c r="AI41" s="62">
        <v>-284885.91999999987</v>
      </c>
      <c r="AJ41" s="62">
        <v>-688055.44000000006</v>
      </c>
      <c r="AK41" s="62">
        <v>-600014.43999999983</v>
      </c>
      <c r="AL41" s="62">
        <v>-360848.67000000004</v>
      </c>
      <c r="AM41" s="62">
        <v>-90542.680000000037</v>
      </c>
      <c r="AN41" s="62">
        <v>-277292.05</v>
      </c>
      <c r="AO41" s="62">
        <v>-172394.46674656402</v>
      </c>
      <c r="AP41" s="62">
        <v>-219622.77720115517</v>
      </c>
      <c r="AQ41" s="62">
        <v>-398069.18785585195</v>
      </c>
      <c r="AR41" s="62">
        <v>-322763.54493479803</v>
      </c>
      <c r="AS41" s="62">
        <v>-261767.49009593201</v>
      </c>
      <c r="AT41" s="152">
        <v>-4292838.4068343006</v>
      </c>
      <c r="AU41" s="62">
        <v>-177817.30000000008</v>
      </c>
      <c r="AV41" s="62">
        <v>-287814.5199999999</v>
      </c>
      <c r="AW41" s="62">
        <v>-334076.74000000005</v>
      </c>
      <c r="AX41" s="62">
        <v>-395923.75999999995</v>
      </c>
      <c r="AY41" s="62">
        <v>-121397.65999999997</v>
      </c>
      <c r="AZ41" s="62">
        <v>-229306.66999999995</v>
      </c>
      <c r="BA41" s="62">
        <v>-243562.02000000011</v>
      </c>
      <c r="BB41" s="62">
        <v>-322096.19000000012</v>
      </c>
      <c r="BC41" s="62">
        <v>96498.569999999992</v>
      </c>
      <c r="BD41" s="62">
        <v>-195423.41000000009</v>
      </c>
      <c r="BE41" s="62">
        <v>-151240.39000000004</v>
      </c>
      <c r="BF41" s="62">
        <v>45522.639999999905</v>
      </c>
      <c r="BG41" s="152">
        <v>-2316637.4499999997</v>
      </c>
      <c r="BH41" s="62">
        <v>-305269.93999999994</v>
      </c>
      <c r="BI41" s="62">
        <v>-400581.89999999997</v>
      </c>
      <c r="BJ41" s="62">
        <v>-235693.32000000007</v>
      </c>
      <c r="BK41" s="62">
        <v>-336224.83999999985</v>
      </c>
      <c r="BL41" s="62">
        <v>-263433.02000000008</v>
      </c>
      <c r="BM41" s="62">
        <v>-345661.19000000006</v>
      </c>
      <c r="BN41" s="62">
        <v>-299226.38000000006</v>
      </c>
      <c r="BO41" s="62">
        <v>-392078.30000000005</v>
      </c>
      <c r="BP41" s="62">
        <v>-453180.27999999997</v>
      </c>
      <c r="BQ41" s="62">
        <v>-402998.08000000007</v>
      </c>
      <c r="BR41" s="62">
        <v>-229366.51</v>
      </c>
      <c r="BS41" s="62">
        <v>-29221.299999923558</v>
      </c>
      <c r="BT41" s="152">
        <v>-3692935.0599999232</v>
      </c>
      <c r="BU41" s="62">
        <v>-152419.41000000003</v>
      </c>
      <c r="BV41" s="62">
        <v>-374768.44999999995</v>
      </c>
      <c r="BW41" s="62">
        <v>-384086.99</v>
      </c>
      <c r="BX41" s="62">
        <v>-160397.28999999998</v>
      </c>
      <c r="BY41" s="62">
        <v>-179116.58999999991</v>
      </c>
      <c r="BZ41" s="62">
        <v>-368150.1</v>
      </c>
      <c r="CA41" s="62">
        <v>-334562.36</v>
      </c>
      <c r="CB41" s="62">
        <v>-287141.39999999997</v>
      </c>
      <c r="CC41" s="152">
        <v>-2240642.5899999994</v>
      </c>
    </row>
    <row r="42" spans="1:81" s="115" customFormat="1">
      <c r="B42" s="102" t="s">
        <v>115</v>
      </c>
      <c r="C42" s="65"/>
      <c r="D42" s="65"/>
      <c r="E42" s="65"/>
      <c r="F42" s="108"/>
      <c r="G42" s="108"/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-398765.42000000004</v>
      </c>
      <c r="Q42" s="62">
        <v>-384522.85</v>
      </c>
      <c r="R42" s="62">
        <v>-379712.63</v>
      </c>
      <c r="S42" s="62">
        <v>-415175.57999999996</v>
      </c>
      <c r="T42" s="152">
        <v>-1578176.48</v>
      </c>
      <c r="U42" s="62">
        <v>-501498.47</v>
      </c>
      <c r="V42" s="62">
        <v>-446922.01</v>
      </c>
      <c r="W42" s="62">
        <v>-344612.29000000004</v>
      </c>
      <c r="X42" s="62">
        <v>-10490.89</v>
      </c>
      <c r="Y42" s="62">
        <v>-147444.27000000002</v>
      </c>
      <c r="Z42" s="62">
        <v>-107624.59</v>
      </c>
      <c r="AA42" s="62">
        <v>-111361.01999999999</v>
      </c>
      <c r="AB42" s="62">
        <v>-379761.07999999996</v>
      </c>
      <c r="AC42" s="62">
        <v>-335655.83999999997</v>
      </c>
      <c r="AD42" s="62">
        <v>-421377.72000000003</v>
      </c>
      <c r="AE42" s="62">
        <v>-408071.48</v>
      </c>
      <c r="AF42" s="62">
        <v>-327317.65999999997</v>
      </c>
      <c r="AG42" s="152">
        <v>-3542137.3200000003</v>
      </c>
      <c r="AH42" s="62">
        <v>-410009.82000000007</v>
      </c>
      <c r="AI42" s="62">
        <v>-356065.73999999993</v>
      </c>
      <c r="AJ42" s="62">
        <v>-396852.28000000009</v>
      </c>
      <c r="AK42" s="62">
        <v>-251249.61000000007</v>
      </c>
      <c r="AL42" s="62">
        <v>-235714.31000000003</v>
      </c>
      <c r="AM42" s="62">
        <v>-259352.12999999995</v>
      </c>
      <c r="AN42" s="62">
        <v>-294682.42000000004</v>
      </c>
      <c r="AO42" s="62">
        <v>-130197.37325343589</v>
      </c>
      <c r="AP42" s="62">
        <v>-165865.58279884525</v>
      </c>
      <c r="AQ42" s="62">
        <v>-300633.56214414822</v>
      </c>
      <c r="AR42" s="62">
        <v>-243760.52506520241</v>
      </c>
      <c r="AS42" s="62">
        <v>-197694.50990406811</v>
      </c>
      <c r="AT42" s="152">
        <v>-3242077.8631656994</v>
      </c>
      <c r="AU42" s="62">
        <v>-363165.49</v>
      </c>
      <c r="AV42" s="62">
        <v>-442413.64999999997</v>
      </c>
      <c r="AW42" s="62">
        <v>-454145.19</v>
      </c>
      <c r="AX42" s="62">
        <v>-357683.72</v>
      </c>
      <c r="AY42" s="62">
        <v>-400010.06</v>
      </c>
      <c r="AZ42" s="62">
        <v>-418727.14999999997</v>
      </c>
      <c r="BA42" s="62">
        <v>-782943.98000000021</v>
      </c>
      <c r="BB42" s="62">
        <v>-368789.44999999995</v>
      </c>
      <c r="BC42" s="62">
        <v>-380913.29000000004</v>
      </c>
      <c r="BD42" s="62">
        <v>-459191.58</v>
      </c>
      <c r="BE42" s="62">
        <v>-625456.80000000005</v>
      </c>
      <c r="BF42" s="62">
        <v>-451503.67000000004</v>
      </c>
      <c r="BG42" s="152">
        <v>-5504944.0300000003</v>
      </c>
      <c r="BH42" s="62">
        <v>-571933.29</v>
      </c>
      <c r="BI42" s="62">
        <v>-622584.29999999993</v>
      </c>
      <c r="BJ42" s="62">
        <v>-418258.26</v>
      </c>
      <c r="BK42" s="62">
        <v>-628027.77</v>
      </c>
      <c r="BL42" s="62">
        <v>-435599.38</v>
      </c>
      <c r="BM42" s="62">
        <v>-609531.8600000001</v>
      </c>
      <c r="BN42" s="62">
        <v>-939466.47</v>
      </c>
      <c r="BO42" s="62">
        <v>-473978.76300000004</v>
      </c>
      <c r="BP42" s="62">
        <v>-419995.92</v>
      </c>
      <c r="BQ42" s="62">
        <v>-395397.49</v>
      </c>
      <c r="BR42" s="62">
        <v>-537488.24</v>
      </c>
      <c r="BS42" s="62">
        <v>-795627.85000000009</v>
      </c>
      <c r="BT42" s="152">
        <v>-6847889.5930000003</v>
      </c>
      <c r="BU42" s="62">
        <v>-478208.12</v>
      </c>
      <c r="BV42" s="62">
        <v>-582442.33000000007</v>
      </c>
      <c r="BW42" s="62">
        <v>-491371.40000000014</v>
      </c>
      <c r="BX42" s="62">
        <v>-410714.11000000004</v>
      </c>
      <c r="BY42" s="62">
        <v>-457580.71</v>
      </c>
      <c r="BZ42" s="62">
        <v>-856816.64000000025</v>
      </c>
      <c r="CA42" s="62">
        <v>-419134.85</v>
      </c>
      <c r="CB42" s="62">
        <v>-382773.98999999993</v>
      </c>
      <c r="CC42" s="152">
        <v>-4079042.1500000004</v>
      </c>
    </row>
    <row r="43" spans="1:81" s="111" customFormat="1" ht="14">
      <c r="A43" s="86"/>
      <c r="B43" s="155" t="s">
        <v>116</v>
      </c>
      <c r="C43" s="66"/>
      <c r="D43" s="66"/>
      <c r="E43" s="66"/>
      <c r="F43" s="156"/>
      <c r="G43" s="156"/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0</v>
      </c>
      <c r="N43" s="157">
        <v>0</v>
      </c>
      <c r="O43" s="157">
        <v>0</v>
      </c>
      <c r="P43" s="157">
        <v>3630399.4378880006</v>
      </c>
      <c r="Q43" s="157">
        <v>3953849.8275119998</v>
      </c>
      <c r="R43" s="157">
        <v>3795346.5853519998</v>
      </c>
      <c r="S43" s="157">
        <v>4658459.6672800006</v>
      </c>
      <c r="T43" s="158">
        <v>16038055.518032001</v>
      </c>
      <c r="U43" s="157">
        <v>6120728.797208</v>
      </c>
      <c r="V43" s="157">
        <v>3845940.5662399996</v>
      </c>
      <c r="W43" s="157">
        <v>3107818.7854799996</v>
      </c>
      <c r="X43" s="157">
        <v>191623.35825722909</v>
      </c>
      <c r="Y43" s="157">
        <v>244785.26439999929</v>
      </c>
      <c r="Z43" s="157">
        <v>-129049.8935100009</v>
      </c>
      <c r="AA43" s="157">
        <v>1153405.7209463315</v>
      </c>
      <c r="AB43" s="157">
        <v>2196420.6275199996</v>
      </c>
      <c r="AC43" s="157">
        <v>2230452.8455919987</v>
      </c>
      <c r="AD43" s="157">
        <v>3842756.1926000002</v>
      </c>
      <c r="AE43" s="157">
        <v>3219014.0875200005</v>
      </c>
      <c r="AF43" s="157">
        <v>3192951.8909600005</v>
      </c>
      <c r="AG43" s="158">
        <v>29216848.243213557</v>
      </c>
      <c r="AH43" s="157">
        <v>3940501.959071999</v>
      </c>
      <c r="AI43" s="157">
        <v>3862447.4672663002</v>
      </c>
      <c r="AJ43" s="157">
        <v>1961415.3101439998</v>
      </c>
      <c r="AK43" s="157">
        <v>1394029.7850545002</v>
      </c>
      <c r="AL43" s="157">
        <v>2455936.4206690574</v>
      </c>
      <c r="AM43" s="157">
        <v>3315773.1642479999</v>
      </c>
      <c r="AN43" s="157">
        <v>2749389.4734638445</v>
      </c>
      <c r="AO43" s="157">
        <v>4104574.2875200007</v>
      </c>
      <c r="AP43" s="157">
        <v>3949724.0875199996</v>
      </c>
      <c r="AQ43" s="157">
        <v>3673324.4341130834</v>
      </c>
      <c r="AR43" s="157">
        <v>3724794.240280001</v>
      </c>
      <c r="AS43" s="157">
        <v>4627090.1167599997</v>
      </c>
      <c r="AT43" s="158">
        <v>39759000.746110789</v>
      </c>
      <c r="AU43" s="157">
        <v>6122887.3962400006</v>
      </c>
      <c r="AV43" s="157">
        <v>3763809.9200000009</v>
      </c>
      <c r="AW43" s="157">
        <v>3728588.077120001</v>
      </c>
      <c r="AX43" s="157">
        <v>4028327.5894800001</v>
      </c>
      <c r="AY43" s="157">
        <v>4202421.8436399996</v>
      </c>
      <c r="AZ43" s="157">
        <v>4533370.7600000007</v>
      </c>
      <c r="BA43" s="157">
        <v>3894665.7724058251</v>
      </c>
      <c r="BB43" s="157">
        <v>4582454.4220000003</v>
      </c>
      <c r="BC43" s="157">
        <v>5004810.2558799991</v>
      </c>
      <c r="BD43" s="157">
        <v>4441998.2601599991</v>
      </c>
      <c r="BE43" s="157">
        <v>5543222.6551599987</v>
      </c>
      <c r="BF43" s="157">
        <v>6435342.5954998219</v>
      </c>
      <c r="BG43" s="158">
        <v>56281899.547585644</v>
      </c>
      <c r="BH43" s="157">
        <v>6800592.3697199989</v>
      </c>
      <c r="BI43" s="157">
        <v>3997528.5916800005</v>
      </c>
      <c r="BJ43" s="157">
        <v>4292862.0920400005</v>
      </c>
      <c r="BK43" s="157">
        <v>3846878.2599599999</v>
      </c>
      <c r="BL43" s="157">
        <v>6020643.0300821671</v>
      </c>
      <c r="BM43" s="157">
        <v>4725493.8421377186</v>
      </c>
      <c r="BN43" s="157">
        <v>4424579.9651377182</v>
      </c>
      <c r="BO43" s="157">
        <v>4807484.2498799991</v>
      </c>
      <c r="BP43" s="157">
        <v>4187922.8516799994</v>
      </c>
      <c r="BQ43" s="157">
        <v>4250781.4977599997</v>
      </c>
      <c r="BR43" s="157">
        <v>4223061.7040339997</v>
      </c>
      <c r="BS43" s="157">
        <v>4861466.4246890005</v>
      </c>
      <c r="BT43" s="158">
        <v>56439294.878800675</v>
      </c>
      <c r="BU43" s="157">
        <v>7556581.1644799998</v>
      </c>
      <c r="BV43" s="157">
        <v>4731833.47</v>
      </c>
      <c r="BW43" s="157">
        <v>4236558.263919998</v>
      </c>
      <c r="BX43" s="157">
        <v>4735348.8240239993</v>
      </c>
      <c r="BY43" s="157">
        <v>5973097.7385759987</v>
      </c>
      <c r="BZ43" s="157">
        <v>4379309.9256399991</v>
      </c>
      <c r="CA43" s="157">
        <v>5123074.74</v>
      </c>
      <c r="CB43" s="157">
        <v>5342419.580000001</v>
      </c>
      <c r="CC43" s="158">
        <v>42078223.706639983</v>
      </c>
    </row>
    <row r="44" spans="1:81" s="107" customFormat="1" ht="14">
      <c r="A44" s="86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159"/>
    </row>
    <row r="45" spans="1:81" s="107" customFormat="1" ht="14">
      <c r="A45" s="86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159"/>
    </row>
    <row r="46" spans="1:81" s="100" customFormat="1" ht="14">
      <c r="A46" s="86"/>
      <c r="B46" s="94" t="s">
        <v>64</v>
      </c>
      <c r="C46" s="95"/>
      <c r="D46" s="95"/>
      <c r="E46" s="95"/>
      <c r="F46" s="96"/>
      <c r="G46" s="96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150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150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150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150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150"/>
      <c r="BU46" s="95"/>
      <c r="BV46" s="95"/>
      <c r="BW46" s="95"/>
      <c r="BX46" s="95"/>
      <c r="BY46" s="95"/>
      <c r="BZ46" s="95"/>
      <c r="CA46" s="95"/>
      <c r="CB46" s="95"/>
      <c r="CC46" s="150"/>
    </row>
    <row r="47" spans="1:81" s="107" customFormat="1" ht="14">
      <c r="A47" s="101"/>
      <c r="B47" s="134" t="s">
        <v>107</v>
      </c>
      <c r="C47" s="67"/>
      <c r="D47" s="67"/>
      <c r="E47" s="67"/>
      <c r="F47" s="104"/>
      <c r="G47" s="104"/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5725206.0599999996</v>
      </c>
      <c r="T47" s="151">
        <v>5725206.0599999996</v>
      </c>
      <c r="U47" s="68">
        <v>7058723.0900000008</v>
      </c>
      <c r="V47" s="68">
        <v>4848165.709999999</v>
      </c>
      <c r="W47" s="68">
        <v>4465470.7200000007</v>
      </c>
      <c r="X47" s="68">
        <v>93899.849999999977</v>
      </c>
      <c r="Y47" s="68">
        <v>571565.14999999991</v>
      </c>
      <c r="Z47" s="68">
        <v>379615.96</v>
      </c>
      <c r="AA47" s="68">
        <v>1501420.3500000003</v>
      </c>
      <c r="AB47" s="68">
        <v>3265976.54</v>
      </c>
      <c r="AC47" s="68">
        <v>3450715.4300000006</v>
      </c>
      <c r="AD47" s="68">
        <v>5128069.3999999994</v>
      </c>
      <c r="AE47" s="68">
        <v>4723460.74</v>
      </c>
      <c r="AF47" s="68">
        <v>5499201.4900000002</v>
      </c>
      <c r="AG47" s="151">
        <v>40986284.43</v>
      </c>
      <c r="AH47" s="68">
        <v>6923868.7400000012</v>
      </c>
      <c r="AI47" s="68">
        <v>5344714.2399999993</v>
      </c>
      <c r="AJ47" s="68">
        <v>4112382.4400000004</v>
      </c>
      <c r="AK47" s="68">
        <v>1352030.75</v>
      </c>
      <c r="AL47" s="68">
        <v>3191144.86</v>
      </c>
      <c r="AM47" s="68">
        <v>5025486.34</v>
      </c>
      <c r="AN47" s="68">
        <v>6238931.0600000005</v>
      </c>
      <c r="AO47" s="68">
        <v>5556291.2599999988</v>
      </c>
      <c r="AP47" s="68">
        <v>5679716.75</v>
      </c>
      <c r="AQ47" s="68">
        <v>4993556.45</v>
      </c>
      <c r="AR47" s="68">
        <v>5784704.2199999997</v>
      </c>
      <c r="AS47" s="68">
        <v>6558744.290000001</v>
      </c>
      <c r="AT47" s="151">
        <v>60761571.399999999</v>
      </c>
      <c r="AU47" s="68">
        <v>7238632.0600000005</v>
      </c>
      <c r="AV47" s="68">
        <v>5128233.200000003</v>
      </c>
      <c r="AW47" s="68">
        <v>5710060.2599999998</v>
      </c>
      <c r="AX47" s="68">
        <v>5088966.6394205336</v>
      </c>
      <c r="AY47" s="68">
        <v>5692987.5500009991</v>
      </c>
      <c r="AZ47" s="68">
        <v>5737678.7899999935</v>
      </c>
      <c r="BA47" s="68">
        <v>5331515.8199999984</v>
      </c>
      <c r="BB47" s="68">
        <v>5655869.799999998</v>
      </c>
      <c r="BC47" s="68">
        <v>5988987.7399999974</v>
      </c>
      <c r="BD47" s="68">
        <v>5955143.2599999961</v>
      </c>
      <c r="BE47" s="68">
        <v>5358198.1999999965</v>
      </c>
      <c r="BF47" s="68">
        <v>7693007.4199999971</v>
      </c>
      <c r="BG47" s="151">
        <v>70579280.739421517</v>
      </c>
      <c r="BH47" s="68">
        <v>7770122.919999999</v>
      </c>
      <c r="BI47" s="68">
        <v>6223019.9899999984</v>
      </c>
      <c r="BJ47" s="68">
        <v>6231217.0999999987</v>
      </c>
      <c r="BK47" s="68">
        <v>5642108.549999998</v>
      </c>
      <c r="BL47" s="68">
        <v>6433782.1299999971</v>
      </c>
      <c r="BM47" s="68">
        <v>5951332.6799999997</v>
      </c>
      <c r="BN47" s="68">
        <v>6448375.7899999991</v>
      </c>
      <c r="BO47" s="68">
        <v>6360085.2199999988</v>
      </c>
      <c r="BP47" s="68">
        <v>5833938.5399999991</v>
      </c>
      <c r="BQ47" s="68">
        <v>6275395.0700000003</v>
      </c>
      <c r="BR47" s="68">
        <v>6325974.8400000017</v>
      </c>
      <c r="BS47" s="68">
        <v>7551238.2499999991</v>
      </c>
      <c r="BT47" s="151">
        <v>77046591.079999998</v>
      </c>
      <c r="BU47" s="68">
        <v>9186882.0000000037</v>
      </c>
      <c r="BV47" s="68">
        <v>6118691.9400000023</v>
      </c>
      <c r="BW47" s="68">
        <v>5669915.9299999997</v>
      </c>
      <c r="BX47" s="68">
        <v>6377572.2400000012</v>
      </c>
      <c r="BY47" s="68">
        <v>6519428.2000000002</v>
      </c>
      <c r="BZ47" s="68">
        <v>6029692.6400000006</v>
      </c>
      <c r="CA47" s="68">
        <v>6505335.6499999985</v>
      </c>
      <c r="CB47" s="349">
        <v>6183379.6699999999</v>
      </c>
      <c r="CC47" s="151">
        <v>52590898.270000003</v>
      </c>
    </row>
    <row r="48" spans="1:81" s="93" customFormat="1" ht="14">
      <c r="A48" s="86"/>
      <c r="B48" s="102" t="s">
        <v>108</v>
      </c>
      <c r="C48" s="65"/>
      <c r="D48" s="65"/>
      <c r="E48" s="65"/>
      <c r="F48" s="108"/>
      <c r="G48" s="108"/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2">
        <v>2891452.9</v>
      </c>
      <c r="T48" s="152">
        <v>2891452.9</v>
      </c>
      <c r="U48" s="62">
        <v>4884783.7300000004</v>
      </c>
      <c r="V48" s="62">
        <v>2915697.36</v>
      </c>
      <c r="W48" s="62">
        <v>2910571.55</v>
      </c>
      <c r="X48" s="62">
        <v>43712.77</v>
      </c>
      <c r="Y48" s="62">
        <v>564768.82000000007</v>
      </c>
      <c r="Z48" s="62">
        <v>66468.25</v>
      </c>
      <c r="AA48" s="62">
        <v>973556.19000000029</v>
      </c>
      <c r="AB48" s="62">
        <v>2112663.09</v>
      </c>
      <c r="AC48" s="62">
        <v>2065869.33</v>
      </c>
      <c r="AD48" s="62">
        <v>3497860.2800000003</v>
      </c>
      <c r="AE48" s="62">
        <v>2777968.12</v>
      </c>
      <c r="AF48" s="62">
        <v>3087926.1100000003</v>
      </c>
      <c r="AG48" s="152">
        <v>25901845.600000001</v>
      </c>
      <c r="AH48" s="62">
        <v>5235860.08</v>
      </c>
      <c r="AI48" s="62">
        <v>3343135.96</v>
      </c>
      <c r="AJ48" s="62">
        <v>3234665.79</v>
      </c>
      <c r="AK48" s="62">
        <v>913824.23</v>
      </c>
      <c r="AL48" s="62">
        <v>1849474.75</v>
      </c>
      <c r="AM48" s="62">
        <v>3215359.3200000003</v>
      </c>
      <c r="AN48" s="62">
        <v>4370551.45</v>
      </c>
      <c r="AO48" s="62">
        <v>3379644.8899999997</v>
      </c>
      <c r="AP48" s="62">
        <v>3941305.5199999996</v>
      </c>
      <c r="AQ48" s="62">
        <v>3296191.59</v>
      </c>
      <c r="AR48" s="62">
        <v>3399670.2299999995</v>
      </c>
      <c r="AS48" s="62">
        <v>3508524.14</v>
      </c>
      <c r="AT48" s="152">
        <v>39688207.949999996</v>
      </c>
      <c r="AU48" s="62">
        <v>6122373.6300000018</v>
      </c>
      <c r="AV48" s="62">
        <v>3669968.1300000031</v>
      </c>
      <c r="AW48" s="62">
        <v>3652454.3299999996</v>
      </c>
      <c r="AX48" s="62">
        <v>3634436.4899333534</v>
      </c>
      <c r="AY48" s="62">
        <v>3639197.1500009997</v>
      </c>
      <c r="AZ48" s="62">
        <v>3718474.4899999928</v>
      </c>
      <c r="BA48" s="62">
        <v>3813273.8199999984</v>
      </c>
      <c r="BB48" s="62">
        <v>4129798.6899999985</v>
      </c>
      <c r="BC48" s="62">
        <v>3987443.2099999972</v>
      </c>
      <c r="BD48" s="62">
        <v>3996348.6999999965</v>
      </c>
      <c r="BE48" s="62">
        <v>3521212.799999998</v>
      </c>
      <c r="BF48" s="62">
        <v>4671272.9099999964</v>
      </c>
      <c r="BG48" s="152">
        <v>48556254.349934332</v>
      </c>
      <c r="BH48" s="62">
        <v>5360068.919999999</v>
      </c>
      <c r="BI48" s="62">
        <v>4265554.6399999978</v>
      </c>
      <c r="BJ48" s="62">
        <v>4181544.9699999993</v>
      </c>
      <c r="BK48" s="62">
        <v>3929698.9799999986</v>
      </c>
      <c r="BL48" s="62">
        <v>4097049.6699999971</v>
      </c>
      <c r="BM48" s="62">
        <v>3694998.32</v>
      </c>
      <c r="BN48" s="62">
        <v>4116983.5399999986</v>
      </c>
      <c r="BO48" s="62">
        <v>4102918.6999999988</v>
      </c>
      <c r="BP48" s="62">
        <v>3980188.34</v>
      </c>
      <c r="BQ48" s="62">
        <v>4144370.38</v>
      </c>
      <c r="BR48" s="62">
        <v>4012387.0200000014</v>
      </c>
      <c r="BS48" s="62">
        <v>4495473.3899999997</v>
      </c>
      <c r="BT48" s="152">
        <v>50381236.86999999</v>
      </c>
      <c r="BU48" s="62">
        <v>6100947.3400000054</v>
      </c>
      <c r="BV48" s="62">
        <v>3981957.2000000016</v>
      </c>
      <c r="BW48" s="62">
        <v>3785717.54</v>
      </c>
      <c r="BX48" s="62">
        <v>4064605.7100000004</v>
      </c>
      <c r="BY48" s="62">
        <v>3809908.3000000007</v>
      </c>
      <c r="BZ48" s="62">
        <v>3810958.66</v>
      </c>
      <c r="CA48" s="62">
        <v>4039448.2500000014</v>
      </c>
      <c r="CB48" s="305">
        <v>3759075.3500000006</v>
      </c>
      <c r="CC48" s="152">
        <v>33352618.350000009</v>
      </c>
    </row>
    <row r="49" spans="1:81" s="86" customFormat="1">
      <c r="B49" s="102" t="s">
        <v>109</v>
      </c>
      <c r="C49" s="65"/>
      <c r="D49" s="65"/>
      <c r="E49" s="65"/>
      <c r="F49" s="108"/>
      <c r="G49" s="108"/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181129.72</v>
      </c>
      <c r="T49" s="152">
        <v>181129.72</v>
      </c>
      <c r="U49" s="62">
        <v>442486.26</v>
      </c>
      <c r="V49" s="62">
        <v>236755.82</v>
      </c>
      <c r="W49" s="62">
        <v>99368.35</v>
      </c>
      <c r="X49" s="62">
        <v>0</v>
      </c>
      <c r="Y49" s="62">
        <v>35141.69</v>
      </c>
      <c r="Z49" s="62">
        <v>94712.639999999999</v>
      </c>
      <c r="AA49" s="62">
        <v>30299.99</v>
      </c>
      <c r="AB49" s="62">
        <v>51713.83</v>
      </c>
      <c r="AC49" s="62">
        <v>141117.91</v>
      </c>
      <c r="AD49" s="62">
        <v>97540.78</v>
      </c>
      <c r="AE49" s="62">
        <v>137606.63</v>
      </c>
      <c r="AF49" s="62">
        <v>154386.79999999999</v>
      </c>
      <c r="AG49" s="152">
        <v>1521130.7</v>
      </c>
      <c r="AH49" s="62">
        <v>372873.80000000005</v>
      </c>
      <c r="AI49" s="62">
        <v>30395.57</v>
      </c>
      <c r="AJ49" s="62">
        <v>32288.119999999995</v>
      </c>
      <c r="AK49" s="62">
        <v>7193.45</v>
      </c>
      <c r="AL49" s="62">
        <v>33096.21</v>
      </c>
      <c r="AM49" s="62">
        <v>84730.040000000008</v>
      </c>
      <c r="AN49" s="62">
        <v>151696</v>
      </c>
      <c r="AO49" s="62">
        <v>115860.82</v>
      </c>
      <c r="AP49" s="62">
        <v>58800.84</v>
      </c>
      <c r="AQ49" s="62">
        <v>175791.14</v>
      </c>
      <c r="AR49" s="62">
        <v>262152.58</v>
      </c>
      <c r="AS49" s="62">
        <v>225376.59999999998</v>
      </c>
      <c r="AT49" s="152">
        <v>1550255.17</v>
      </c>
      <c r="AU49" s="62">
        <v>486352.39</v>
      </c>
      <c r="AV49" s="62">
        <v>118604.95999999999</v>
      </c>
      <c r="AW49" s="62">
        <v>90707.65</v>
      </c>
      <c r="AX49" s="62">
        <v>133722.42307692309</v>
      </c>
      <c r="AY49" s="62">
        <v>235785.71000000002</v>
      </c>
      <c r="AZ49" s="62">
        <v>202809.03999999995</v>
      </c>
      <c r="BA49" s="62">
        <v>142873.89000000001</v>
      </c>
      <c r="BB49" s="62">
        <v>141463.88999999998</v>
      </c>
      <c r="BC49" s="62">
        <v>108931.14</v>
      </c>
      <c r="BD49" s="62">
        <v>119097.31000000001</v>
      </c>
      <c r="BE49" s="62">
        <v>164558.07</v>
      </c>
      <c r="BF49" s="62">
        <v>226032.18</v>
      </c>
      <c r="BG49" s="152">
        <v>2170938.653076923</v>
      </c>
      <c r="BH49" s="62">
        <v>294849.95999999996</v>
      </c>
      <c r="BI49" s="62">
        <v>101334.32999999999</v>
      </c>
      <c r="BJ49" s="62">
        <v>89235.040000000008</v>
      </c>
      <c r="BK49" s="62">
        <v>91813.579999999987</v>
      </c>
      <c r="BL49" s="62">
        <v>208378.97</v>
      </c>
      <c r="BM49" s="62">
        <v>216520.01</v>
      </c>
      <c r="BN49" s="62">
        <v>203697.93000000002</v>
      </c>
      <c r="BO49" s="62">
        <v>244692.79000000004</v>
      </c>
      <c r="BP49" s="62">
        <v>106610.42000000001</v>
      </c>
      <c r="BQ49" s="62">
        <v>99096.98000000001</v>
      </c>
      <c r="BR49" s="62">
        <v>155446.81</v>
      </c>
      <c r="BS49" s="62">
        <v>216916.38</v>
      </c>
      <c r="BT49" s="152">
        <v>2028593.1999999997</v>
      </c>
      <c r="BU49" s="62">
        <v>489908.56</v>
      </c>
      <c r="BV49" s="62">
        <v>125812.89</v>
      </c>
      <c r="BW49" s="62">
        <v>57866.29</v>
      </c>
      <c r="BX49" s="62">
        <v>229343.18000000002</v>
      </c>
      <c r="BY49" s="62">
        <v>82569.48000000001</v>
      </c>
      <c r="BZ49" s="62">
        <v>163769.06000000003</v>
      </c>
      <c r="CA49" s="62">
        <v>236754.41</v>
      </c>
      <c r="CB49" s="305">
        <v>299424.39</v>
      </c>
      <c r="CC49" s="152">
        <v>1685448.2599999998</v>
      </c>
    </row>
    <row r="50" spans="1:81" s="86" customFormat="1">
      <c r="B50" s="102" t="s">
        <v>110</v>
      </c>
      <c r="C50" s="67"/>
      <c r="D50" s="67"/>
      <c r="E50" s="67"/>
      <c r="F50" s="108"/>
      <c r="G50" s="108"/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893616.84</v>
      </c>
      <c r="T50" s="152">
        <v>893616.84</v>
      </c>
      <c r="U50" s="62">
        <v>550983.82999999996</v>
      </c>
      <c r="V50" s="62">
        <v>620702.42999999993</v>
      </c>
      <c r="W50" s="62">
        <v>573094.18999999994</v>
      </c>
      <c r="X50" s="62">
        <v>135846.94</v>
      </c>
      <c r="Y50" s="62">
        <v>65674.2</v>
      </c>
      <c r="Z50" s="62">
        <v>62871.27</v>
      </c>
      <c r="AA50" s="62">
        <v>54632.63</v>
      </c>
      <c r="AB50" s="62">
        <v>540018.12000000011</v>
      </c>
      <c r="AC50" s="62">
        <v>380600.23</v>
      </c>
      <c r="AD50" s="62">
        <v>560287.6100000001</v>
      </c>
      <c r="AE50" s="62">
        <v>598055.29999999981</v>
      </c>
      <c r="AF50" s="62">
        <v>879501.27</v>
      </c>
      <c r="AG50" s="152">
        <v>5022268.0199999996</v>
      </c>
      <c r="AH50" s="62">
        <v>532127.9800000001</v>
      </c>
      <c r="AI50" s="62">
        <v>747061.67</v>
      </c>
      <c r="AJ50" s="62">
        <v>599579.94999999995</v>
      </c>
      <c r="AK50" s="62">
        <v>208826.39</v>
      </c>
      <c r="AL50" s="62">
        <v>427789.22</v>
      </c>
      <c r="AM50" s="62">
        <v>457993.10999999993</v>
      </c>
      <c r="AN50" s="62">
        <v>840874.72</v>
      </c>
      <c r="AO50" s="62">
        <v>972063.83</v>
      </c>
      <c r="AP50" s="62">
        <v>645558.89999999991</v>
      </c>
      <c r="AQ50" s="62">
        <v>623515.3899999999</v>
      </c>
      <c r="AR50" s="62">
        <v>867641.85999999987</v>
      </c>
      <c r="AS50" s="62">
        <v>997382.15999999992</v>
      </c>
      <c r="AT50" s="152">
        <v>7920415.1799999997</v>
      </c>
      <c r="AU50" s="62">
        <v>656951.47</v>
      </c>
      <c r="AV50" s="62">
        <v>691834.14999999991</v>
      </c>
      <c r="AW50" s="62">
        <v>662238.03999999992</v>
      </c>
      <c r="AX50" s="62">
        <v>723236.4064102564</v>
      </c>
      <c r="AY50" s="62">
        <v>607858.35</v>
      </c>
      <c r="AZ50" s="62">
        <v>849157.41000000015</v>
      </c>
      <c r="BA50" s="62">
        <v>759034.24</v>
      </c>
      <c r="BB50" s="62">
        <v>706067.1399999999</v>
      </c>
      <c r="BC50" s="62">
        <v>754219.75</v>
      </c>
      <c r="BD50" s="62">
        <v>685815.03</v>
      </c>
      <c r="BE50" s="62">
        <v>792590.75</v>
      </c>
      <c r="BF50" s="62">
        <v>1290641.0699999998</v>
      </c>
      <c r="BG50" s="152">
        <v>9179643.8064102568</v>
      </c>
      <c r="BH50" s="62">
        <v>675147.11999999988</v>
      </c>
      <c r="BI50" s="62">
        <v>856885.86</v>
      </c>
      <c r="BJ50" s="62">
        <v>812949.4</v>
      </c>
      <c r="BK50" s="62">
        <v>639375.43999999994</v>
      </c>
      <c r="BL50" s="62">
        <v>852916.97000000009</v>
      </c>
      <c r="BM50" s="62">
        <v>715636.85999999987</v>
      </c>
      <c r="BN50" s="62">
        <v>812180.85999999987</v>
      </c>
      <c r="BO50" s="62">
        <v>825513.41999999993</v>
      </c>
      <c r="BP50" s="62">
        <v>695865.32999999984</v>
      </c>
      <c r="BQ50" s="62">
        <v>792036.46</v>
      </c>
      <c r="BR50" s="62">
        <v>834952.39000000013</v>
      </c>
      <c r="BS50" s="62">
        <v>1280625.96</v>
      </c>
      <c r="BT50" s="152">
        <v>9794086.0700000003</v>
      </c>
      <c r="BU50" s="62">
        <v>741907.17999999993</v>
      </c>
      <c r="BV50" s="62">
        <v>798153.07</v>
      </c>
      <c r="BW50" s="62">
        <v>672138.5</v>
      </c>
      <c r="BX50" s="62">
        <v>743998.59000000008</v>
      </c>
      <c r="BY50" s="62">
        <v>968277.19000000006</v>
      </c>
      <c r="BZ50" s="62">
        <v>784280.78</v>
      </c>
      <c r="CA50" s="62">
        <v>728887.51</v>
      </c>
      <c r="CB50" s="305">
        <v>815068.74999999988</v>
      </c>
      <c r="CC50" s="152">
        <v>6252711.5699999994</v>
      </c>
    </row>
    <row r="51" spans="1:81" s="86" customFormat="1">
      <c r="B51" s="102" t="s">
        <v>111</v>
      </c>
      <c r="C51" s="67"/>
      <c r="D51" s="67"/>
      <c r="E51" s="67"/>
      <c r="F51" s="108"/>
      <c r="G51" s="108"/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1546355.21</v>
      </c>
      <c r="T51" s="152">
        <v>1546355.21</v>
      </c>
      <c r="U51" s="62">
        <v>1143323.29</v>
      </c>
      <c r="V51" s="62">
        <v>862544.55999999994</v>
      </c>
      <c r="W51" s="62">
        <v>636021.98</v>
      </c>
      <c r="X51" s="62">
        <v>11542.399999999994</v>
      </c>
      <c r="Y51" s="62">
        <v>-42365.380000000005</v>
      </c>
      <c r="Z51" s="62">
        <v>105989.90000000001</v>
      </c>
      <c r="AA51" s="62">
        <v>382254.47</v>
      </c>
      <c r="AB51" s="62">
        <v>557800.69000000006</v>
      </c>
      <c r="AC51" s="62">
        <v>572782.45000000007</v>
      </c>
      <c r="AD51" s="62">
        <v>806396.69</v>
      </c>
      <c r="AE51" s="62">
        <v>878070.32000000007</v>
      </c>
      <c r="AF51" s="62">
        <v>1105142.96</v>
      </c>
      <c r="AG51" s="152">
        <v>7019504.3299999991</v>
      </c>
      <c r="AH51" s="62">
        <v>592955.27</v>
      </c>
      <c r="AI51" s="62">
        <v>546988.07999999996</v>
      </c>
      <c r="AJ51" s="62">
        <v>234386.97000000003</v>
      </c>
      <c r="AK51" s="62">
        <v>135282.88000000003</v>
      </c>
      <c r="AL51" s="62">
        <v>612969.66</v>
      </c>
      <c r="AM51" s="62">
        <v>737345.52</v>
      </c>
      <c r="AN51" s="62">
        <v>716046.14999999991</v>
      </c>
      <c r="AO51" s="62">
        <v>946349.1</v>
      </c>
      <c r="AP51" s="62">
        <v>673545.04999999993</v>
      </c>
      <c r="AQ51" s="62">
        <v>569585.66999999993</v>
      </c>
      <c r="AR51" s="62">
        <v>922625.30999999994</v>
      </c>
      <c r="AS51" s="62">
        <v>1244744.58</v>
      </c>
      <c r="AT51" s="152">
        <v>7932824.2399999993</v>
      </c>
      <c r="AU51" s="62">
        <v>1050024.3400000001</v>
      </c>
      <c r="AV51" s="62">
        <v>692063.19</v>
      </c>
      <c r="AW51" s="62">
        <v>1024477.21</v>
      </c>
      <c r="AX51" s="62">
        <v>1203316.33</v>
      </c>
      <c r="AY51" s="62">
        <v>1238915.78</v>
      </c>
      <c r="AZ51" s="62">
        <v>1103047.3600000001</v>
      </c>
      <c r="BA51" s="62">
        <v>1078918.8400000001</v>
      </c>
      <c r="BB51" s="62">
        <v>811826.5</v>
      </c>
      <c r="BC51" s="62">
        <v>975369.88</v>
      </c>
      <c r="BD51" s="62">
        <v>1037181</v>
      </c>
      <c r="BE51" s="62">
        <v>908963.77</v>
      </c>
      <c r="BF51" s="62">
        <v>1377740.56</v>
      </c>
      <c r="BG51" s="152">
        <v>12501844.760000002</v>
      </c>
      <c r="BH51" s="62">
        <v>1410270.91</v>
      </c>
      <c r="BI51" s="62">
        <v>967042.69000000029</v>
      </c>
      <c r="BJ51" s="62">
        <v>1094929.5699999998</v>
      </c>
      <c r="BK51" s="62">
        <v>925464.04</v>
      </c>
      <c r="BL51" s="62">
        <v>1212844.2400000002</v>
      </c>
      <c r="BM51" s="62">
        <v>1178670.51</v>
      </c>
      <c r="BN51" s="62">
        <v>1218103.3000000003</v>
      </c>
      <c r="BO51" s="62">
        <v>1078422.6400000001</v>
      </c>
      <c r="BP51" s="62">
        <v>982459.69999999949</v>
      </c>
      <c r="BQ51" s="62">
        <v>1145578.2</v>
      </c>
      <c r="BR51" s="62">
        <v>1269794</v>
      </c>
      <c r="BS51" s="62">
        <v>1390968.55</v>
      </c>
      <c r="BT51" s="152">
        <v>13874548.35</v>
      </c>
      <c r="BU51" s="62">
        <v>1686039.3399999996</v>
      </c>
      <c r="BV51" s="62">
        <v>1081206.9700000002</v>
      </c>
      <c r="BW51" s="62">
        <v>1028743.9799999999</v>
      </c>
      <c r="BX51" s="62">
        <v>1273563.4200000009</v>
      </c>
      <c r="BY51" s="62">
        <v>1575082.35</v>
      </c>
      <c r="BZ51" s="62">
        <v>1215533.4500000002</v>
      </c>
      <c r="CA51" s="62">
        <v>1386221.5699999977</v>
      </c>
      <c r="CB51" s="305">
        <v>1176002.94</v>
      </c>
      <c r="CC51" s="152">
        <v>10422394.019999998</v>
      </c>
    </row>
    <row r="52" spans="1:81" s="111" customFormat="1" ht="14">
      <c r="A52" s="86"/>
      <c r="B52" s="102" t="s">
        <v>112</v>
      </c>
      <c r="C52" s="65"/>
      <c r="D52" s="65"/>
      <c r="E52" s="65"/>
      <c r="F52" s="108"/>
      <c r="G52" s="108"/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212651.38999999996</v>
      </c>
      <c r="T52" s="152">
        <v>212651.38999999996</v>
      </c>
      <c r="U52" s="62">
        <v>37145.980000000003</v>
      </c>
      <c r="V52" s="62">
        <v>212465.54000000004</v>
      </c>
      <c r="W52" s="62">
        <v>246414.65</v>
      </c>
      <c r="X52" s="62">
        <v>-97202.260000000009</v>
      </c>
      <c r="Y52" s="62">
        <v>-51654.179999999993</v>
      </c>
      <c r="Z52" s="62">
        <v>49573.9</v>
      </c>
      <c r="AA52" s="62">
        <v>60677.07</v>
      </c>
      <c r="AB52" s="62">
        <v>3780.810000000004</v>
      </c>
      <c r="AC52" s="62">
        <v>290345.51</v>
      </c>
      <c r="AD52" s="62">
        <v>165984.04000000004</v>
      </c>
      <c r="AE52" s="62">
        <v>331760.37</v>
      </c>
      <c r="AF52" s="62">
        <v>272244.35000000003</v>
      </c>
      <c r="AG52" s="152">
        <v>1521535.7800000003</v>
      </c>
      <c r="AH52" s="62">
        <v>190051.61000000002</v>
      </c>
      <c r="AI52" s="62">
        <v>677132.9600000002</v>
      </c>
      <c r="AJ52" s="62">
        <v>11461.609999999986</v>
      </c>
      <c r="AK52" s="62">
        <v>86903.800000000017</v>
      </c>
      <c r="AL52" s="62">
        <v>267815.02</v>
      </c>
      <c r="AM52" s="62">
        <v>530058.35000000009</v>
      </c>
      <c r="AN52" s="62">
        <v>159762.74000000002</v>
      </c>
      <c r="AO52" s="62">
        <v>142372.62000000002</v>
      </c>
      <c r="AP52" s="62">
        <v>360506.44</v>
      </c>
      <c r="AQ52" s="62">
        <v>328472.65999999992</v>
      </c>
      <c r="AR52" s="62">
        <v>332614.24</v>
      </c>
      <c r="AS52" s="62">
        <v>582716.81000000006</v>
      </c>
      <c r="AT52" s="152">
        <v>3669868.8600000008</v>
      </c>
      <c r="AU52" s="62">
        <v>-1077069.7700000003</v>
      </c>
      <c r="AV52" s="62">
        <v>-44237.230000000331</v>
      </c>
      <c r="AW52" s="62">
        <v>280183.03000000073</v>
      </c>
      <c r="AX52" s="62">
        <v>-605745.01000000013</v>
      </c>
      <c r="AY52" s="62">
        <v>-28769.439999999944</v>
      </c>
      <c r="AZ52" s="62">
        <v>-135809.50999999978</v>
      </c>
      <c r="BA52" s="62">
        <v>-462584.97</v>
      </c>
      <c r="BB52" s="62">
        <v>-133286.41999999993</v>
      </c>
      <c r="BC52" s="62">
        <v>163023.75999999978</v>
      </c>
      <c r="BD52" s="62">
        <v>116701.21999999997</v>
      </c>
      <c r="BE52" s="62">
        <v>-29127.190000000177</v>
      </c>
      <c r="BF52" s="62">
        <v>127320.69999999995</v>
      </c>
      <c r="BG52" s="152">
        <v>-1829400.8299999998</v>
      </c>
      <c r="BH52" s="62">
        <v>29786.010000000002</v>
      </c>
      <c r="BI52" s="62">
        <v>32202.47</v>
      </c>
      <c r="BJ52" s="62">
        <v>52558.12</v>
      </c>
      <c r="BK52" s="62">
        <v>55756.50999999998</v>
      </c>
      <c r="BL52" s="62">
        <v>62592.280000000006</v>
      </c>
      <c r="BM52" s="62">
        <v>145506.98000000001</v>
      </c>
      <c r="BN52" s="62">
        <v>97410.16</v>
      </c>
      <c r="BO52" s="62">
        <v>108537.67000000001</v>
      </c>
      <c r="BP52" s="62">
        <v>68814.749999999985</v>
      </c>
      <c r="BQ52" s="62">
        <v>94313.05</v>
      </c>
      <c r="BR52" s="62">
        <v>53394.619999999995</v>
      </c>
      <c r="BS52" s="62">
        <v>167253.96999999997</v>
      </c>
      <c r="BT52" s="152">
        <v>968126.59000000008</v>
      </c>
      <c r="BU52" s="62">
        <v>168079.58000000002</v>
      </c>
      <c r="BV52" s="62">
        <v>131561.81</v>
      </c>
      <c r="BW52" s="62">
        <v>125449.62</v>
      </c>
      <c r="BX52" s="62">
        <v>66061.34</v>
      </c>
      <c r="BY52" s="62">
        <v>83590.880000000005</v>
      </c>
      <c r="BZ52" s="62">
        <v>55150.689999999995</v>
      </c>
      <c r="CA52" s="62">
        <v>114023.91</v>
      </c>
      <c r="CB52" s="305">
        <v>133808.24</v>
      </c>
      <c r="CC52" s="152">
        <v>877726.07</v>
      </c>
    </row>
    <row r="53" spans="1:81" s="107" customFormat="1" ht="14">
      <c r="A53" s="86"/>
      <c r="B53" s="134" t="s">
        <v>113</v>
      </c>
      <c r="C53" s="112"/>
      <c r="D53" s="112"/>
      <c r="E53" s="112"/>
      <c r="F53" s="84"/>
      <c r="G53" s="84"/>
      <c r="H53" s="153">
        <v>0</v>
      </c>
      <c r="I53" s="153">
        <v>0</v>
      </c>
      <c r="J53" s="153">
        <v>0</v>
      </c>
      <c r="K53" s="131">
        <v>0</v>
      </c>
      <c r="L53" s="131">
        <v>0</v>
      </c>
      <c r="M53" s="131">
        <v>0</v>
      </c>
      <c r="N53" s="131">
        <v>0</v>
      </c>
      <c r="O53" s="131">
        <v>0</v>
      </c>
      <c r="P53" s="131">
        <v>0</v>
      </c>
      <c r="Q53" s="131">
        <v>0</v>
      </c>
      <c r="R53" s="131">
        <v>0</v>
      </c>
      <c r="S53" s="131">
        <v>-253996.81</v>
      </c>
      <c r="T53" s="154">
        <v>-253996.81</v>
      </c>
      <c r="U53" s="131">
        <v>-311063.75</v>
      </c>
      <c r="V53" s="131">
        <v>-329465.88</v>
      </c>
      <c r="W53" s="131">
        <v>-315481.68</v>
      </c>
      <c r="X53" s="131">
        <v>-290021.06999999995</v>
      </c>
      <c r="Y53" s="131">
        <v>2348.75</v>
      </c>
      <c r="Z53" s="131">
        <v>-3033.6400000000003</v>
      </c>
      <c r="AA53" s="131">
        <v>-42120.19</v>
      </c>
      <c r="AB53" s="131">
        <v>-97443.09</v>
      </c>
      <c r="AC53" s="131">
        <v>-163584.53</v>
      </c>
      <c r="AD53" s="131">
        <v>-187638.41999999998</v>
      </c>
      <c r="AE53" s="131">
        <v>-293793.49</v>
      </c>
      <c r="AF53" s="131">
        <v>-396808.06999999995</v>
      </c>
      <c r="AG53" s="154">
        <v>-2428105.0599999996</v>
      </c>
      <c r="AH53" s="131">
        <v>-377935.67</v>
      </c>
      <c r="AI53" s="131">
        <v>-362728.12999999995</v>
      </c>
      <c r="AJ53" s="131">
        <v>-459058.76999999996</v>
      </c>
      <c r="AK53" s="131">
        <v>-569495.96</v>
      </c>
      <c r="AL53" s="131">
        <v>-373592.08</v>
      </c>
      <c r="AM53" s="131">
        <v>-494574.97</v>
      </c>
      <c r="AN53" s="131">
        <v>-813060.51000000013</v>
      </c>
      <c r="AO53" s="131">
        <v>-516847.49</v>
      </c>
      <c r="AP53" s="131">
        <v>-364786.26999999996</v>
      </c>
      <c r="AQ53" s="131">
        <v>-351742.69</v>
      </c>
      <c r="AR53" s="131">
        <v>-217601.84000000003</v>
      </c>
      <c r="AS53" s="131">
        <v>-85858.190000000017</v>
      </c>
      <c r="AT53" s="154">
        <v>-4987282.57</v>
      </c>
      <c r="AU53" s="131">
        <v>-555230.27000000014</v>
      </c>
      <c r="AV53" s="131">
        <v>-596293.96</v>
      </c>
      <c r="AW53" s="131">
        <v>-341639.74</v>
      </c>
      <c r="AX53" s="131">
        <v>-551247.62</v>
      </c>
      <c r="AY53" s="131">
        <v>-550914.40639999998</v>
      </c>
      <c r="AZ53" s="131">
        <v>-599527.95000000007</v>
      </c>
      <c r="BA53" s="131">
        <v>-690630.08999999985</v>
      </c>
      <c r="BB53" s="131">
        <v>-757579.19000000006</v>
      </c>
      <c r="BC53" s="131">
        <v>-463718.75000000006</v>
      </c>
      <c r="BD53" s="131">
        <v>-821670.04</v>
      </c>
      <c r="BE53" s="131">
        <v>-863644.4</v>
      </c>
      <c r="BF53" s="131">
        <v>-1007719.6599999999</v>
      </c>
      <c r="BG53" s="154">
        <v>-7799816.0764000006</v>
      </c>
      <c r="BH53" s="131">
        <v>-621029.21000000008</v>
      </c>
      <c r="BI53" s="131">
        <v>-538557.09</v>
      </c>
      <c r="BJ53" s="131">
        <v>-825922.6</v>
      </c>
      <c r="BK53" s="131">
        <v>-480055.37</v>
      </c>
      <c r="BL53" s="131">
        <v>-876341.35</v>
      </c>
      <c r="BM53" s="131">
        <v>-947317.55</v>
      </c>
      <c r="BN53" s="131">
        <v>-672393.48</v>
      </c>
      <c r="BO53" s="131">
        <v>-969820.05999999994</v>
      </c>
      <c r="BP53" s="131">
        <v>-770583.8600000001</v>
      </c>
      <c r="BQ53" s="131">
        <v>-807138.19</v>
      </c>
      <c r="BR53" s="131">
        <v>-674221.03</v>
      </c>
      <c r="BS53" s="131">
        <v>-674507.69</v>
      </c>
      <c r="BT53" s="154">
        <v>-8857887.4800000004</v>
      </c>
      <c r="BU53" s="131">
        <v>-622085.31000000017</v>
      </c>
      <c r="BV53" s="131">
        <v>-730108.66999999993</v>
      </c>
      <c r="BW53" s="131">
        <v>-643732.51</v>
      </c>
      <c r="BX53" s="131">
        <v>-503473.29000000004</v>
      </c>
      <c r="BY53" s="131">
        <v>-629534.59000000008</v>
      </c>
      <c r="BZ53" s="131">
        <v>-771482.71999999986</v>
      </c>
      <c r="CA53" s="131">
        <v>-732356.35999999987</v>
      </c>
      <c r="CB53" s="350">
        <v>-892928.6399999999</v>
      </c>
      <c r="CC53" s="154">
        <v>-5525702.0899999989</v>
      </c>
    </row>
    <row r="54" spans="1:81" s="86" customFormat="1">
      <c r="A54" s="115"/>
      <c r="B54" s="102" t="s">
        <v>114</v>
      </c>
      <c r="C54" s="65"/>
      <c r="D54" s="65"/>
      <c r="E54" s="65"/>
      <c r="F54" s="108"/>
      <c r="G54" s="108"/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-7663.84</v>
      </c>
      <c r="T54" s="152">
        <v>-7663.84</v>
      </c>
      <c r="U54" s="62">
        <v>-96.72</v>
      </c>
      <c r="V54" s="62">
        <v>-4935.13</v>
      </c>
      <c r="W54" s="62">
        <v>-3172.8</v>
      </c>
      <c r="X54" s="62">
        <v>-2006.39</v>
      </c>
      <c r="Y54" s="62">
        <v>-1213.8</v>
      </c>
      <c r="Z54" s="62">
        <v>-1203.79</v>
      </c>
      <c r="AA54" s="62">
        <v>-2109.83</v>
      </c>
      <c r="AB54" s="62">
        <v>-1008.15</v>
      </c>
      <c r="AC54" s="62">
        <v>-13305.66</v>
      </c>
      <c r="AD54" s="62">
        <v>-16832.12</v>
      </c>
      <c r="AE54" s="62">
        <v>-16278.189999999999</v>
      </c>
      <c r="AF54" s="62">
        <v>-15961.51</v>
      </c>
      <c r="AG54" s="152">
        <v>-78124.09</v>
      </c>
      <c r="AH54" s="62">
        <v>0</v>
      </c>
      <c r="AI54" s="62">
        <v>-14262.16</v>
      </c>
      <c r="AJ54" s="62">
        <v>-11287.31</v>
      </c>
      <c r="AK54" s="62">
        <v>-36615.300000000003</v>
      </c>
      <c r="AL54" s="62">
        <v>-27428.25</v>
      </c>
      <c r="AM54" s="62">
        <v>-24891.66</v>
      </c>
      <c r="AN54" s="62">
        <v>-49736.18</v>
      </c>
      <c r="AO54" s="62">
        <v>-19023.240000000002</v>
      </c>
      <c r="AP54" s="62">
        <v>-28373.070000000003</v>
      </c>
      <c r="AQ54" s="62">
        <v>-40076.65</v>
      </c>
      <c r="AR54" s="62">
        <v>-40414.639999999999</v>
      </c>
      <c r="AS54" s="62">
        <v>-32919.69</v>
      </c>
      <c r="AT54" s="152">
        <v>-325028.15000000002</v>
      </c>
      <c r="AU54" s="62">
        <v>-30183.42</v>
      </c>
      <c r="AV54" s="62">
        <v>-25525.200000000001</v>
      </c>
      <c r="AW54" s="62">
        <v>-28865.37</v>
      </c>
      <c r="AX54" s="62">
        <v>-28409.919999999998</v>
      </c>
      <c r="AY54" s="62">
        <v>-7491.9400000000005</v>
      </c>
      <c r="AZ54" s="62">
        <v>-9201.7999999999993</v>
      </c>
      <c r="BA54" s="62">
        <v>-8158.5</v>
      </c>
      <c r="BB54" s="62">
        <v>-38275.969999999994</v>
      </c>
      <c r="BC54" s="62">
        <v>-86827.81</v>
      </c>
      <c r="BD54" s="62">
        <v>-90436.800000000003</v>
      </c>
      <c r="BE54" s="62">
        <v>-92447.66</v>
      </c>
      <c r="BF54" s="62">
        <v>-112376.07</v>
      </c>
      <c r="BG54" s="152">
        <v>-558200.46</v>
      </c>
      <c r="BH54" s="62">
        <v>-70319.14</v>
      </c>
      <c r="BI54" s="62">
        <v>-14278</v>
      </c>
      <c r="BJ54" s="62">
        <v>-27310.21</v>
      </c>
      <c r="BK54" s="62">
        <v>-43290.76</v>
      </c>
      <c r="BL54" s="62">
        <v>-52499.4</v>
      </c>
      <c r="BM54" s="62">
        <v>-36969.06</v>
      </c>
      <c r="BN54" s="62">
        <v>-55906.44</v>
      </c>
      <c r="BO54" s="62">
        <v>-76544.87</v>
      </c>
      <c r="BP54" s="62">
        <v>-64737.299999999996</v>
      </c>
      <c r="BQ54" s="62">
        <v>-63028.36</v>
      </c>
      <c r="BR54" s="62">
        <v>-57267.35</v>
      </c>
      <c r="BS54" s="62">
        <v>-25191.71</v>
      </c>
      <c r="BT54" s="152">
        <v>-587342.6</v>
      </c>
      <c r="BU54" s="62">
        <v>-37697.15</v>
      </c>
      <c r="BV54" s="62">
        <v>-86201.98</v>
      </c>
      <c r="BW54" s="62">
        <v>-80399.06</v>
      </c>
      <c r="BX54" s="62">
        <v>-44825.990000000005</v>
      </c>
      <c r="BY54" s="62">
        <v>-83147.64</v>
      </c>
      <c r="BZ54" s="62">
        <v>-108756.96</v>
      </c>
      <c r="CA54" s="62">
        <v>-145105.54</v>
      </c>
      <c r="CB54" s="305">
        <v>-126040.67</v>
      </c>
      <c r="CC54" s="152">
        <v>-712174.99000000011</v>
      </c>
    </row>
    <row r="55" spans="1:81" s="115" customFormat="1">
      <c r="B55" s="102" t="s">
        <v>115</v>
      </c>
      <c r="C55" s="65"/>
      <c r="D55" s="65"/>
      <c r="E55" s="65"/>
      <c r="F55" s="108"/>
      <c r="G55" s="108"/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-246332.97</v>
      </c>
      <c r="T55" s="152">
        <v>-246332.97</v>
      </c>
      <c r="U55" s="62">
        <v>-310967.03000000003</v>
      </c>
      <c r="V55" s="62">
        <v>-324530.75</v>
      </c>
      <c r="W55" s="62">
        <v>-312308.88</v>
      </c>
      <c r="X55" s="62">
        <v>-288014.67999999993</v>
      </c>
      <c r="Y55" s="62">
        <v>3562.5499999999997</v>
      </c>
      <c r="Z55" s="62">
        <v>-1829.8500000000004</v>
      </c>
      <c r="AA55" s="62">
        <v>-40010.36</v>
      </c>
      <c r="AB55" s="62">
        <v>-96434.94</v>
      </c>
      <c r="AC55" s="62">
        <v>-150278.87</v>
      </c>
      <c r="AD55" s="62">
        <v>-170806.3</v>
      </c>
      <c r="AE55" s="62">
        <v>-277515.3</v>
      </c>
      <c r="AF55" s="62">
        <v>-380846.55999999994</v>
      </c>
      <c r="AG55" s="152">
        <v>-2349980.9700000002</v>
      </c>
      <c r="AH55" s="62">
        <v>-377935.67</v>
      </c>
      <c r="AI55" s="62">
        <v>-348465.97</v>
      </c>
      <c r="AJ55" s="62">
        <v>-447771.45999999996</v>
      </c>
      <c r="AK55" s="62">
        <v>-532880.65999999992</v>
      </c>
      <c r="AL55" s="62">
        <v>-346163.83</v>
      </c>
      <c r="AM55" s="62">
        <v>-469683.31</v>
      </c>
      <c r="AN55" s="62">
        <v>-763324.33000000007</v>
      </c>
      <c r="AO55" s="62">
        <v>-497824.25</v>
      </c>
      <c r="AP55" s="62">
        <v>-336413.19999999995</v>
      </c>
      <c r="AQ55" s="62">
        <v>-311666.03999999998</v>
      </c>
      <c r="AR55" s="62">
        <v>-177187.20000000001</v>
      </c>
      <c r="AS55" s="62">
        <v>-52938.500000000015</v>
      </c>
      <c r="AT55" s="152">
        <v>-4662254.42</v>
      </c>
      <c r="AU55" s="62">
        <v>-525046.85000000009</v>
      </c>
      <c r="AV55" s="62">
        <v>-570768.76</v>
      </c>
      <c r="AW55" s="62">
        <v>-312774.37</v>
      </c>
      <c r="AX55" s="62">
        <v>-522837.7</v>
      </c>
      <c r="AY55" s="62">
        <v>-543422.46640000003</v>
      </c>
      <c r="AZ55" s="62">
        <v>-590326.15</v>
      </c>
      <c r="BA55" s="62">
        <v>-682471.58999999985</v>
      </c>
      <c r="BB55" s="62">
        <v>-719303.22000000009</v>
      </c>
      <c r="BC55" s="62">
        <v>-376890.94000000006</v>
      </c>
      <c r="BD55" s="62">
        <v>-731233.24</v>
      </c>
      <c r="BE55" s="62">
        <v>-771196.74</v>
      </c>
      <c r="BF55" s="62">
        <v>-895343.58999999985</v>
      </c>
      <c r="BG55" s="152">
        <v>-7241615.6164000006</v>
      </c>
      <c r="BH55" s="62">
        <v>-550710.07000000007</v>
      </c>
      <c r="BI55" s="62">
        <v>-524279.08999999997</v>
      </c>
      <c r="BJ55" s="62">
        <v>-798612.39</v>
      </c>
      <c r="BK55" s="62">
        <v>-436764.61</v>
      </c>
      <c r="BL55" s="62">
        <v>-823841.95</v>
      </c>
      <c r="BM55" s="62">
        <v>-910348.49</v>
      </c>
      <c r="BN55" s="62">
        <v>-616487.04</v>
      </c>
      <c r="BO55" s="62">
        <v>-893275.19</v>
      </c>
      <c r="BP55" s="62">
        <v>-705846.56</v>
      </c>
      <c r="BQ55" s="62">
        <v>-744109.83</v>
      </c>
      <c r="BR55" s="62">
        <v>-616953.68000000005</v>
      </c>
      <c r="BS55" s="62">
        <v>-649315.98</v>
      </c>
      <c r="BT55" s="152">
        <v>-8270544.8800000008</v>
      </c>
      <c r="BU55" s="62">
        <v>-584388.16000000015</v>
      </c>
      <c r="BV55" s="62">
        <v>-643906.68999999994</v>
      </c>
      <c r="BW55" s="62">
        <v>-563333.44999999995</v>
      </c>
      <c r="BX55" s="62">
        <v>-458647.30000000005</v>
      </c>
      <c r="BY55" s="62">
        <v>-546386.95000000007</v>
      </c>
      <c r="BZ55" s="62">
        <v>-662725.75999999989</v>
      </c>
      <c r="CA55" s="62">
        <v>-587250.81999999983</v>
      </c>
      <c r="CB55" s="305">
        <v>-766887.96999999986</v>
      </c>
      <c r="CC55" s="152">
        <v>-4813527.0999999996</v>
      </c>
    </row>
    <row r="56" spans="1:81" s="111" customFormat="1" ht="14">
      <c r="A56" s="86"/>
      <c r="B56" s="155" t="s">
        <v>116</v>
      </c>
      <c r="C56" s="66"/>
      <c r="D56" s="66"/>
      <c r="E56" s="66"/>
      <c r="F56" s="156"/>
      <c r="G56" s="156"/>
      <c r="H56" s="157">
        <v>0</v>
      </c>
      <c r="I56" s="157">
        <v>0</v>
      </c>
      <c r="J56" s="157">
        <v>0</v>
      </c>
      <c r="K56" s="157">
        <v>0</v>
      </c>
      <c r="L56" s="157">
        <v>0</v>
      </c>
      <c r="M56" s="157">
        <v>0</v>
      </c>
      <c r="N56" s="157">
        <v>0</v>
      </c>
      <c r="O56" s="157">
        <v>0</v>
      </c>
      <c r="P56" s="157">
        <v>0</v>
      </c>
      <c r="Q56" s="157">
        <v>0</v>
      </c>
      <c r="R56" s="157">
        <v>0</v>
      </c>
      <c r="S56" s="157">
        <v>5471209.25</v>
      </c>
      <c r="T56" s="158">
        <v>5471209.25</v>
      </c>
      <c r="U56" s="157">
        <v>6747659.3400000008</v>
      </c>
      <c r="V56" s="157">
        <v>4518699.8299999991</v>
      </c>
      <c r="W56" s="157">
        <v>4149989.0400000005</v>
      </c>
      <c r="X56" s="157">
        <v>-196121.21999999997</v>
      </c>
      <c r="Y56" s="157">
        <v>573913.89999999991</v>
      </c>
      <c r="Z56" s="157">
        <v>376582.32</v>
      </c>
      <c r="AA56" s="157">
        <v>1459300.1600000004</v>
      </c>
      <c r="AB56" s="157">
        <v>3168533.45</v>
      </c>
      <c r="AC56" s="157">
        <v>3287130.9000000008</v>
      </c>
      <c r="AD56" s="157">
        <v>4940430.9799999995</v>
      </c>
      <c r="AE56" s="157">
        <v>4429667.25</v>
      </c>
      <c r="AF56" s="157">
        <v>5102393.42</v>
      </c>
      <c r="AG56" s="158">
        <v>38558179.369999997</v>
      </c>
      <c r="AH56" s="157">
        <v>6545933.0700000012</v>
      </c>
      <c r="AI56" s="157">
        <v>4981986.1099999994</v>
      </c>
      <c r="AJ56" s="157">
        <v>3653323.6700000004</v>
      </c>
      <c r="AK56" s="157">
        <v>782534.79</v>
      </c>
      <c r="AL56" s="157">
        <v>2817552.78</v>
      </c>
      <c r="AM56" s="157">
        <v>4530911.37</v>
      </c>
      <c r="AN56" s="157">
        <v>5425870.5500000007</v>
      </c>
      <c r="AO56" s="157">
        <v>5039443.7699999986</v>
      </c>
      <c r="AP56" s="157">
        <v>5314930.4800000004</v>
      </c>
      <c r="AQ56" s="157">
        <v>4641813.76</v>
      </c>
      <c r="AR56" s="157">
        <v>5567102.3799999999</v>
      </c>
      <c r="AS56" s="157">
        <v>6472886.1000000006</v>
      </c>
      <c r="AT56" s="158">
        <v>55774288.829999998</v>
      </c>
      <c r="AU56" s="157">
        <v>6683401.79</v>
      </c>
      <c r="AV56" s="157">
        <v>4531939.240000003</v>
      </c>
      <c r="AW56" s="157">
        <v>5368420.5199999996</v>
      </c>
      <c r="AX56" s="157">
        <v>4537719.0194205334</v>
      </c>
      <c r="AY56" s="157">
        <v>5142073.1436009994</v>
      </c>
      <c r="AZ56" s="157">
        <v>5138150.8399999933</v>
      </c>
      <c r="BA56" s="157">
        <v>4640885.7299999986</v>
      </c>
      <c r="BB56" s="157">
        <v>4898290.6099999975</v>
      </c>
      <c r="BC56" s="157">
        <v>5525268.9899999974</v>
      </c>
      <c r="BD56" s="157">
        <v>5133473.219999996</v>
      </c>
      <c r="BE56" s="157">
        <v>4494553.7999999961</v>
      </c>
      <c r="BF56" s="157">
        <v>6685287.759999997</v>
      </c>
      <c r="BG56" s="158">
        <v>62779464.66302152</v>
      </c>
      <c r="BH56" s="157">
        <v>7149093.709999999</v>
      </c>
      <c r="BI56" s="157">
        <v>5684462.8999999985</v>
      </c>
      <c r="BJ56" s="157">
        <v>5405294.4999999991</v>
      </c>
      <c r="BK56" s="157">
        <v>5162053.1799999978</v>
      </c>
      <c r="BL56" s="157">
        <v>5557440.7799999975</v>
      </c>
      <c r="BM56" s="157">
        <v>5004015.13</v>
      </c>
      <c r="BN56" s="157">
        <v>5775982.3099999987</v>
      </c>
      <c r="BO56" s="157">
        <v>5390265.1599999992</v>
      </c>
      <c r="BP56" s="157">
        <v>5063354.6799999988</v>
      </c>
      <c r="BQ56" s="157">
        <v>5468256.8800000008</v>
      </c>
      <c r="BR56" s="157">
        <v>5651753.8100000015</v>
      </c>
      <c r="BS56" s="157">
        <v>6876730.5599999987</v>
      </c>
      <c r="BT56" s="158">
        <v>68188703.599999994</v>
      </c>
      <c r="BU56" s="157">
        <v>8564796.6900000032</v>
      </c>
      <c r="BV56" s="157">
        <v>5388583.2700000023</v>
      </c>
      <c r="BW56" s="157">
        <v>5026183.42</v>
      </c>
      <c r="BX56" s="157">
        <v>5874098.9500000011</v>
      </c>
      <c r="BY56" s="157">
        <v>5889893.6100000003</v>
      </c>
      <c r="BZ56" s="157">
        <v>5258209.9200000009</v>
      </c>
      <c r="CA56" s="157">
        <v>5772979.2899999991</v>
      </c>
      <c r="CB56" s="351">
        <v>5290451.03</v>
      </c>
      <c r="CC56" s="158">
        <v>47065196.180000007</v>
      </c>
    </row>
    <row r="57" spans="1:81" s="107" customFormat="1" ht="14">
      <c r="A57" s="86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159"/>
    </row>
    <row r="58" spans="1:81" s="107" customFormat="1" ht="14">
      <c r="A58" s="86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159"/>
    </row>
    <row r="59" spans="1:81" s="100" customFormat="1" ht="14">
      <c r="A59" s="86"/>
      <c r="B59" s="94" t="s">
        <v>118</v>
      </c>
      <c r="C59" s="95"/>
      <c r="D59" s="95"/>
      <c r="E59" s="95"/>
      <c r="F59" s="96"/>
      <c r="G59" s="96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150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150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150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150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150"/>
      <c r="BU59" s="95"/>
      <c r="BV59" s="95"/>
      <c r="BW59" s="95"/>
      <c r="BX59" s="95"/>
      <c r="BY59" s="95"/>
      <c r="BZ59" s="95"/>
      <c r="CA59" s="95"/>
      <c r="CB59" s="95"/>
      <c r="CC59" s="150"/>
    </row>
    <row r="60" spans="1:81" s="107" customFormat="1" ht="14">
      <c r="A60" s="101"/>
      <c r="B60" s="134" t="s">
        <v>107</v>
      </c>
      <c r="C60" s="67"/>
      <c r="D60" s="67"/>
      <c r="E60" s="67"/>
      <c r="F60" s="104"/>
      <c r="G60" s="104"/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68">
        <v>0</v>
      </c>
      <c r="R60" s="68">
        <v>0</v>
      </c>
      <c r="S60" s="68">
        <v>2625492.6199999996</v>
      </c>
      <c r="T60" s="151">
        <v>2625492.6199999996</v>
      </c>
      <c r="U60" s="68">
        <v>3277089.6199999987</v>
      </c>
      <c r="V60" s="68">
        <v>2370207.88</v>
      </c>
      <c r="W60" s="68">
        <v>1955058.9800000002</v>
      </c>
      <c r="X60" s="68">
        <v>85710.630000000354</v>
      </c>
      <c r="Y60" s="68">
        <v>63168.84</v>
      </c>
      <c r="Z60" s="68">
        <v>178016.24</v>
      </c>
      <c r="AA60" s="68">
        <v>516745.33999999997</v>
      </c>
      <c r="AB60" s="68">
        <v>773846.04999999993</v>
      </c>
      <c r="AC60" s="68">
        <v>1381029.1199999999</v>
      </c>
      <c r="AD60" s="68">
        <v>1726254.04</v>
      </c>
      <c r="AE60" s="68">
        <v>1995653.6100000003</v>
      </c>
      <c r="AF60" s="68">
        <v>2369777.77</v>
      </c>
      <c r="AG60" s="151">
        <v>16692558.120000001</v>
      </c>
      <c r="AH60" s="68">
        <v>2867681.2900000005</v>
      </c>
      <c r="AI60" s="68">
        <v>2093282.7699999998</v>
      </c>
      <c r="AJ60" s="68">
        <v>1622955.4500000002</v>
      </c>
      <c r="AK60" s="68">
        <v>1228962.06</v>
      </c>
      <c r="AL60" s="68">
        <v>1868631.6200000003</v>
      </c>
      <c r="AM60" s="68">
        <v>2331118.2099999995</v>
      </c>
      <c r="AN60" s="68">
        <v>2476121.9300000002</v>
      </c>
      <c r="AO60" s="68">
        <v>2749421.6100000003</v>
      </c>
      <c r="AP60" s="68">
        <v>2650350.0399999996</v>
      </c>
      <c r="AQ60" s="68">
        <v>2844030.4400000009</v>
      </c>
      <c r="AR60" s="68">
        <v>2800593.42</v>
      </c>
      <c r="AS60" s="68">
        <v>3491188.8699999996</v>
      </c>
      <c r="AT60" s="151">
        <v>29024337.710000001</v>
      </c>
      <c r="AU60" s="68">
        <v>4433861.4099999992</v>
      </c>
      <c r="AV60" s="68">
        <v>2754560.86</v>
      </c>
      <c r="AW60" s="68">
        <v>3071849.39</v>
      </c>
      <c r="AX60" s="68">
        <v>3006463.65</v>
      </c>
      <c r="AY60" s="68">
        <v>3100980.3500000006</v>
      </c>
      <c r="AZ60" s="68">
        <v>3285046.5199999986</v>
      </c>
      <c r="BA60" s="68">
        <v>3176848.25</v>
      </c>
      <c r="BB60" s="68">
        <v>3453150.3499999996</v>
      </c>
      <c r="BC60" s="68">
        <v>3131377.41</v>
      </c>
      <c r="BD60" s="68">
        <v>2965179.4999999991</v>
      </c>
      <c r="BE60" s="68">
        <v>3176984.6500000004</v>
      </c>
      <c r="BF60" s="68">
        <v>3532175.86</v>
      </c>
      <c r="BG60" s="151">
        <v>39088478.200000003</v>
      </c>
      <c r="BH60" s="68">
        <v>4824539.7699999996</v>
      </c>
      <c r="BI60" s="68">
        <v>3064858.3746999996</v>
      </c>
      <c r="BJ60" s="68">
        <v>2873483.5199999996</v>
      </c>
      <c r="BK60" s="68">
        <v>3088203.43</v>
      </c>
      <c r="BL60" s="68">
        <v>3392612.4600000004</v>
      </c>
      <c r="BM60" s="68">
        <v>3219056.9400000004</v>
      </c>
      <c r="BN60" s="68">
        <v>3538022.9499999997</v>
      </c>
      <c r="BO60" s="68">
        <v>3440982.8200000003</v>
      </c>
      <c r="BP60" s="68">
        <v>3262835.74</v>
      </c>
      <c r="BQ60" s="68">
        <v>3439839.7100000004</v>
      </c>
      <c r="BR60" s="68">
        <v>3435982.1500000004</v>
      </c>
      <c r="BS60" s="68">
        <v>4109804</v>
      </c>
      <c r="BT60" s="151">
        <v>41690221.864700004</v>
      </c>
      <c r="BU60" s="68">
        <v>4849634.4800000014</v>
      </c>
      <c r="BV60" s="68">
        <v>3372078.76</v>
      </c>
      <c r="BW60" s="68">
        <v>3119706.0000000005</v>
      </c>
      <c r="BX60" s="68">
        <v>3408171.7999999993</v>
      </c>
      <c r="BY60" s="68">
        <v>3493816.3900000006</v>
      </c>
      <c r="BZ60" s="68">
        <v>3575135.9844977371</v>
      </c>
      <c r="CA60" s="68">
        <v>3616143.9400000004</v>
      </c>
      <c r="CB60" s="68">
        <v>3409483.5999999996</v>
      </c>
      <c r="CC60" s="151">
        <v>28844170.954497736</v>
      </c>
    </row>
    <row r="61" spans="1:81" s="93" customFormat="1" ht="14">
      <c r="A61" s="86"/>
      <c r="B61" s="102" t="s">
        <v>108</v>
      </c>
      <c r="C61" s="65"/>
      <c r="D61" s="65"/>
      <c r="E61" s="65"/>
      <c r="F61" s="108"/>
      <c r="G61" s="108"/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1431514.23</v>
      </c>
      <c r="T61" s="152">
        <v>1431514.23</v>
      </c>
      <c r="U61" s="62">
        <v>2357616.3699999992</v>
      </c>
      <c r="V61" s="62">
        <v>1595769.91</v>
      </c>
      <c r="W61" s="62">
        <v>1293651.3600000001</v>
      </c>
      <c r="X61" s="62">
        <v>-184313.57999999961</v>
      </c>
      <c r="Y61" s="62">
        <v>69061.39</v>
      </c>
      <c r="Z61" s="62">
        <v>97673.430000000022</v>
      </c>
      <c r="AA61" s="62">
        <v>348073.68</v>
      </c>
      <c r="AB61" s="62">
        <v>439480.62999999995</v>
      </c>
      <c r="AC61" s="62">
        <v>937335.00999999978</v>
      </c>
      <c r="AD61" s="62">
        <v>1144314.26</v>
      </c>
      <c r="AE61" s="62">
        <v>1201224.8900000001</v>
      </c>
      <c r="AF61" s="62">
        <v>1348373.4000000001</v>
      </c>
      <c r="AG61" s="152">
        <v>10648260.75</v>
      </c>
      <c r="AH61" s="62">
        <v>2022596.62</v>
      </c>
      <c r="AI61" s="62">
        <v>1387517.2699999998</v>
      </c>
      <c r="AJ61" s="62">
        <v>973504.78</v>
      </c>
      <c r="AK61" s="62">
        <v>682524.87000000011</v>
      </c>
      <c r="AL61" s="62">
        <v>1190007.5800000003</v>
      </c>
      <c r="AM61" s="62">
        <v>1570037.5199999996</v>
      </c>
      <c r="AN61" s="62">
        <v>1523907.6000000003</v>
      </c>
      <c r="AO61" s="62">
        <v>1768720.7800000003</v>
      </c>
      <c r="AP61" s="62">
        <v>1757768.75</v>
      </c>
      <c r="AQ61" s="62">
        <v>1981834.0700000003</v>
      </c>
      <c r="AR61" s="62">
        <v>1801357.4</v>
      </c>
      <c r="AS61" s="62">
        <v>2248324.1799999997</v>
      </c>
      <c r="AT61" s="152">
        <v>18908101.420000002</v>
      </c>
      <c r="AU61" s="62">
        <v>3409808.3499999996</v>
      </c>
      <c r="AV61" s="62">
        <v>2017235.14</v>
      </c>
      <c r="AW61" s="62">
        <v>2186908.52</v>
      </c>
      <c r="AX61" s="62">
        <v>2112371.71</v>
      </c>
      <c r="AY61" s="62">
        <v>2068803.9900000005</v>
      </c>
      <c r="AZ61" s="62">
        <v>2280103.0199999996</v>
      </c>
      <c r="BA61" s="62">
        <v>2188372.34</v>
      </c>
      <c r="BB61" s="62">
        <v>2490064.9899999998</v>
      </c>
      <c r="BC61" s="62">
        <v>2135572.6800000002</v>
      </c>
      <c r="BD61" s="62">
        <v>1995782.0899999996</v>
      </c>
      <c r="BE61" s="62">
        <v>2152466.8800000004</v>
      </c>
      <c r="BF61" s="62">
        <v>2211672.85</v>
      </c>
      <c r="BG61" s="152">
        <v>27249162.559999999</v>
      </c>
      <c r="BH61" s="62">
        <v>3628616.6599999997</v>
      </c>
      <c r="BI61" s="62">
        <v>2242221.19</v>
      </c>
      <c r="BJ61" s="62">
        <v>2078257.17</v>
      </c>
      <c r="BK61" s="62">
        <v>2158627.6</v>
      </c>
      <c r="BL61" s="62">
        <v>2252434.81</v>
      </c>
      <c r="BM61" s="62">
        <v>2207735.3400000003</v>
      </c>
      <c r="BN61" s="62">
        <v>2216689.71</v>
      </c>
      <c r="BO61" s="62">
        <v>2307052.92</v>
      </c>
      <c r="BP61" s="62">
        <v>2237935.0499999998</v>
      </c>
      <c r="BQ61" s="62">
        <v>2255193.66</v>
      </c>
      <c r="BR61" s="62">
        <v>2094249.78</v>
      </c>
      <c r="BS61" s="62">
        <v>2162918.7999999998</v>
      </c>
      <c r="BT61" s="152">
        <v>27841932.690000001</v>
      </c>
      <c r="BU61" s="62">
        <v>3449068.0600000005</v>
      </c>
      <c r="BV61" s="62">
        <v>2145765.5999999996</v>
      </c>
      <c r="BW61" s="62">
        <v>2014320.94</v>
      </c>
      <c r="BX61" s="62">
        <v>2015692.3899999997</v>
      </c>
      <c r="BY61" s="62">
        <v>2101884.29</v>
      </c>
      <c r="BZ61" s="62">
        <v>2124897.304497737</v>
      </c>
      <c r="CA61" s="62">
        <v>2106776.1800000002</v>
      </c>
      <c r="CB61" s="62">
        <v>2041610.87</v>
      </c>
      <c r="CC61" s="152">
        <v>18000015.634497736</v>
      </c>
    </row>
    <row r="62" spans="1:81" s="86" customFormat="1">
      <c r="B62" s="102" t="s">
        <v>109</v>
      </c>
      <c r="C62" s="65"/>
      <c r="D62" s="65"/>
      <c r="E62" s="65"/>
      <c r="F62" s="108"/>
      <c r="G62" s="108"/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2">
        <v>199020.16</v>
      </c>
      <c r="T62" s="152">
        <v>199020.16</v>
      </c>
      <c r="U62" s="62">
        <v>192631.82</v>
      </c>
      <c r="V62" s="62">
        <v>164779.25999999998</v>
      </c>
      <c r="W62" s="62">
        <v>73867.350000000006</v>
      </c>
      <c r="X62" s="62">
        <v>20819.73</v>
      </c>
      <c r="Y62" s="62">
        <v>8358.7000000000007</v>
      </c>
      <c r="Z62" s="62">
        <v>29732.92</v>
      </c>
      <c r="AA62" s="62">
        <v>56324.360000000008</v>
      </c>
      <c r="AB62" s="62">
        <v>111867.52000000002</v>
      </c>
      <c r="AC62" s="62">
        <v>74265.460000000006</v>
      </c>
      <c r="AD62" s="62">
        <v>121362.99</v>
      </c>
      <c r="AE62" s="62">
        <v>160366.25</v>
      </c>
      <c r="AF62" s="62">
        <v>162343.48000000001</v>
      </c>
      <c r="AG62" s="152">
        <v>1176719.8399999999</v>
      </c>
      <c r="AH62" s="62">
        <v>170660.52</v>
      </c>
      <c r="AI62" s="62">
        <v>76005.509999999995</v>
      </c>
      <c r="AJ62" s="62">
        <v>40694.44</v>
      </c>
      <c r="AK62" s="62">
        <v>82113.320000000007</v>
      </c>
      <c r="AL62" s="62">
        <v>49999.48</v>
      </c>
      <c r="AM62" s="62">
        <v>89217.58</v>
      </c>
      <c r="AN62" s="62">
        <v>86993.62</v>
      </c>
      <c r="AO62" s="62">
        <v>99683.88</v>
      </c>
      <c r="AP62" s="62">
        <v>95386.19</v>
      </c>
      <c r="AQ62" s="62">
        <v>64972.86</v>
      </c>
      <c r="AR62" s="62">
        <v>113883.31</v>
      </c>
      <c r="AS62" s="62">
        <v>144395.42000000001</v>
      </c>
      <c r="AT62" s="152">
        <v>1114006.1299999999</v>
      </c>
      <c r="AU62" s="62">
        <v>157136.59</v>
      </c>
      <c r="AV62" s="62">
        <v>76431.600000000006</v>
      </c>
      <c r="AW62" s="62">
        <v>66591.23</v>
      </c>
      <c r="AX62" s="62">
        <v>97070.58</v>
      </c>
      <c r="AY62" s="62">
        <v>135200.28</v>
      </c>
      <c r="AZ62" s="62">
        <v>143798.51</v>
      </c>
      <c r="BA62" s="62">
        <v>182257.34999999998</v>
      </c>
      <c r="BB62" s="62">
        <v>96653.17</v>
      </c>
      <c r="BC62" s="62">
        <v>120940.29000000001</v>
      </c>
      <c r="BD62" s="62">
        <v>112460.1</v>
      </c>
      <c r="BE62" s="62">
        <v>141268.93</v>
      </c>
      <c r="BF62" s="62">
        <v>184304.28</v>
      </c>
      <c r="BG62" s="152">
        <v>1514112.9100000001</v>
      </c>
      <c r="BH62" s="62">
        <v>176965.53</v>
      </c>
      <c r="BI62" s="62">
        <v>131914.32</v>
      </c>
      <c r="BJ62" s="62">
        <v>78091.19</v>
      </c>
      <c r="BK62" s="62">
        <v>122358.06000000001</v>
      </c>
      <c r="BL62" s="62">
        <v>151655.56</v>
      </c>
      <c r="BM62" s="62">
        <v>199152.28999999998</v>
      </c>
      <c r="BN62" s="62">
        <v>234327.82</v>
      </c>
      <c r="BO62" s="62">
        <v>178317.37</v>
      </c>
      <c r="BP62" s="62">
        <v>139949.46000000002</v>
      </c>
      <c r="BQ62" s="62">
        <v>110747.50000000001</v>
      </c>
      <c r="BR62" s="62">
        <v>124091.65000000001</v>
      </c>
      <c r="BS62" s="62">
        <v>206243.38</v>
      </c>
      <c r="BT62" s="152">
        <v>1853814.13</v>
      </c>
      <c r="BU62" s="62">
        <v>209274.25</v>
      </c>
      <c r="BV62" s="62">
        <v>174003.18</v>
      </c>
      <c r="BW62" s="62">
        <v>102727.67</v>
      </c>
      <c r="BX62" s="62">
        <v>249175.23999999996</v>
      </c>
      <c r="BY62" s="62">
        <v>130770.68</v>
      </c>
      <c r="BZ62" s="62">
        <v>278234.48</v>
      </c>
      <c r="CA62" s="62">
        <v>324386.95</v>
      </c>
      <c r="CB62" s="62">
        <v>225518.21</v>
      </c>
      <c r="CC62" s="152">
        <v>1694090.66</v>
      </c>
    </row>
    <row r="63" spans="1:81" s="86" customFormat="1">
      <c r="B63" s="102" t="s">
        <v>110</v>
      </c>
      <c r="C63" s="67"/>
      <c r="D63" s="67"/>
      <c r="E63" s="67"/>
      <c r="F63" s="108"/>
      <c r="G63" s="108"/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2">
        <v>362501.41000000003</v>
      </c>
      <c r="T63" s="152">
        <v>362501.41000000003</v>
      </c>
      <c r="U63" s="62">
        <v>270349.29999999993</v>
      </c>
      <c r="V63" s="62">
        <v>278069.98</v>
      </c>
      <c r="W63" s="62">
        <v>240456.85999999996</v>
      </c>
      <c r="X63" s="62">
        <v>216857.33</v>
      </c>
      <c r="Y63" s="62">
        <v>14019.23</v>
      </c>
      <c r="Z63" s="62">
        <v>14216.76</v>
      </c>
      <c r="AA63" s="62">
        <v>32145.040000000001</v>
      </c>
      <c r="AB63" s="62">
        <v>81628.740000000005</v>
      </c>
      <c r="AC63" s="62">
        <v>144234.99</v>
      </c>
      <c r="AD63" s="62">
        <v>192546.91000000003</v>
      </c>
      <c r="AE63" s="62">
        <v>268135.93</v>
      </c>
      <c r="AF63" s="62">
        <v>456319.19</v>
      </c>
      <c r="AG63" s="152">
        <v>2208980.2599999998</v>
      </c>
      <c r="AH63" s="62">
        <v>287789.46999999997</v>
      </c>
      <c r="AI63" s="62">
        <v>267977.56</v>
      </c>
      <c r="AJ63" s="62">
        <v>269985.56</v>
      </c>
      <c r="AK63" s="62">
        <v>203607.11000000002</v>
      </c>
      <c r="AL63" s="62">
        <v>290592.65000000002</v>
      </c>
      <c r="AM63" s="62">
        <v>256301.83</v>
      </c>
      <c r="AN63" s="62">
        <v>363332.65</v>
      </c>
      <c r="AO63" s="62">
        <v>364614.23</v>
      </c>
      <c r="AP63" s="62">
        <v>279818.90000000002</v>
      </c>
      <c r="AQ63" s="62">
        <v>267378</v>
      </c>
      <c r="AR63" s="62">
        <v>372995.96</v>
      </c>
      <c r="AS63" s="62">
        <v>552967.64</v>
      </c>
      <c r="AT63" s="152">
        <v>3777361.56</v>
      </c>
      <c r="AU63" s="62">
        <v>271362.71999999997</v>
      </c>
      <c r="AV63" s="62">
        <v>300950.64999999997</v>
      </c>
      <c r="AW63" s="62">
        <v>307289.09999999998</v>
      </c>
      <c r="AX63" s="62">
        <v>292023.53999999998</v>
      </c>
      <c r="AY63" s="62">
        <v>382346.31</v>
      </c>
      <c r="AZ63" s="62">
        <v>320285.38</v>
      </c>
      <c r="BA63" s="62">
        <v>326794.75</v>
      </c>
      <c r="BB63" s="62">
        <v>293794.76</v>
      </c>
      <c r="BC63" s="62">
        <v>308265.57999999996</v>
      </c>
      <c r="BD63" s="62">
        <v>337447.56</v>
      </c>
      <c r="BE63" s="62">
        <v>355675.47</v>
      </c>
      <c r="BF63" s="62">
        <v>536945.46</v>
      </c>
      <c r="BG63" s="152">
        <v>4033181.2800000003</v>
      </c>
      <c r="BH63" s="62">
        <v>317486.28999999998</v>
      </c>
      <c r="BI63" s="62">
        <v>283089.5147</v>
      </c>
      <c r="BJ63" s="62">
        <v>294278.95</v>
      </c>
      <c r="BK63" s="62">
        <v>286794.10000000003</v>
      </c>
      <c r="BL63" s="62">
        <v>339840.11000000004</v>
      </c>
      <c r="BM63" s="62">
        <v>262582.06</v>
      </c>
      <c r="BN63" s="62">
        <v>377013.33999999997</v>
      </c>
      <c r="BO63" s="62">
        <v>357747.04</v>
      </c>
      <c r="BP63" s="62">
        <v>382672.69999999995</v>
      </c>
      <c r="BQ63" s="62">
        <v>413410.81</v>
      </c>
      <c r="BR63" s="62">
        <v>481553</v>
      </c>
      <c r="BS63" s="62">
        <v>716578.85000000009</v>
      </c>
      <c r="BT63" s="152">
        <v>4513046.7647000002</v>
      </c>
      <c r="BU63" s="62">
        <v>461428.51000000007</v>
      </c>
      <c r="BV63" s="62">
        <v>458556.94000000012</v>
      </c>
      <c r="BW63" s="62">
        <v>491999.97</v>
      </c>
      <c r="BX63" s="62">
        <v>455244.63</v>
      </c>
      <c r="BY63" s="62">
        <v>551384.51</v>
      </c>
      <c r="BZ63" s="62">
        <v>411650.83</v>
      </c>
      <c r="CA63" s="62">
        <v>479537.72</v>
      </c>
      <c r="CB63" s="62">
        <v>456615.59000000008</v>
      </c>
      <c r="CC63" s="152">
        <v>3766418.7</v>
      </c>
    </row>
    <row r="64" spans="1:81" s="86" customFormat="1">
      <c r="B64" s="102" t="s">
        <v>111</v>
      </c>
      <c r="C64" s="67"/>
      <c r="D64" s="67"/>
      <c r="E64" s="67"/>
      <c r="F64" s="108"/>
      <c r="G64" s="108"/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538526.0499999997</v>
      </c>
      <c r="T64" s="152">
        <v>538526.0499999997</v>
      </c>
      <c r="U64" s="62">
        <v>358356.81000000006</v>
      </c>
      <c r="V64" s="62">
        <v>301556.17000000004</v>
      </c>
      <c r="W64" s="62">
        <v>254647.81000000011</v>
      </c>
      <c r="X64" s="62">
        <v>14301.519999999975</v>
      </c>
      <c r="Y64" s="62">
        <v>-28350.48</v>
      </c>
      <c r="Z64" s="62">
        <v>27543.52</v>
      </c>
      <c r="AA64" s="62">
        <v>80202.259999999995</v>
      </c>
      <c r="AB64" s="62">
        <v>168200.84000000008</v>
      </c>
      <c r="AC64" s="62">
        <v>225193.61000000007</v>
      </c>
      <c r="AD64" s="62">
        <v>233833.44999999995</v>
      </c>
      <c r="AE64" s="62">
        <v>309440.47000000015</v>
      </c>
      <c r="AF64" s="62">
        <v>365373.07000000007</v>
      </c>
      <c r="AG64" s="152">
        <v>2310299.0500000007</v>
      </c>
      <c r="AH64" s="62">
        <v>292570.81000000017</v>
      </c>
      <c r="AI64" s="62">
        <v>241628.79000000004</v>
      </c>
      <c r="AJ64" s="62">
        <v>197745.15000000008</v>
      </c>
      <c r="AK64" s="62">
        <v>188315.32</v>
      </c>
      <c r="AL64" s="62">
        <v>299257.15000000002</v>
      </c>
      <c r="AM64" s="62">
        <v>292327.42</v>
      </c>
      <c r="AN64" s="62">
        <v>310419.14999999997</v>
      </c>
      <c r="AO64" s="62">
        <v>354998.77000000014</v>
      </c>
      <c r="AP64" s="62">
        <v>320917.51</v>
      </c>
      <c r="AQ64" s="62">
        <v>316738.43000000017</v>
      </c>
      <c r="AR64" s="62">
        <v>354161.54000000015</v>
      </c>
      <c r="AS64" s="62">
        <v>517956.24</v>
      </c>
      <c r="AT64" s="152">
        <v>3687036.2800000003</v>
      </c>
      <c r="AU64" s="62">
        <v>425534.42000000027</v>
      </c>
      <c r="AV64" s="62">
        <v>267166.37999999983</v>
      </c>
      <c r="AW64" s="62">
        <v>362141.79000000004</v>
      </c>
      <c r="AX64" s="62">
        <v>343752.19</v>
      </c>
      <c r="AY64" s="62">
        <v>437920.10000000021</v>
      </c>
      <c r="AZ64" s="62">
        <v>423374.59999999963</v>
      </c>
      <c r="BA64" s="62">
        <v>369157.0400000001</v>
      </c>
      <c r="BB64" s="62">
        <v>421373.52999999991</v>
      </c>
      <c r="BC64" s="62">
        <v>369767.9499999996</v>
      </c>
      <c r="BD64" s="62">
        <v>407160.2199999998</v>
      </c>
      <c r="BE64" s="62">
        <v>422908.49999999994</v>
      </c>
      <c r="BF64" s="62">
        <v>510635.08999999973</v>
      </c>
      <c r="BG64" s="152">
        <v>4760891.8099999987</v>
      </c>
      <c r="BH64" s="62">
        <v>494674.3600000001</v>
      </c>
      <c r="BI64" s="62">
        <v>382280.70999999967</v>
      </c>
      <c r="BJ64" s="62">
        <v>409221.22999999963</v>
      </c>
      <c r="BK64" s="62">
        <v>379424.28999999986</v>
      </c>
      <c r="BL64" s="62">
        <v>509319.88000000024</v>
      </c>
      <c r="BM64" s="62">
        <v>454036.49</v>
      </c>
      <c r="BN64" s="62">
        <v>451039</v>
      </c>
      <c r="BO64" s="62">
        <v>445945</v>
      </c>
      <c r="BP64" s="62">
        <v>409749.80999999994</v>
      </c>
      <c r="BQ64" s="62">
        <v>478994.01999999996</v>
      </c>
      <c r="BR64" s="62">
        <v>478567.45000000007</v>
      </c>
      <c r="BS64" s="62">
        <v>611603.59000000008</v>
      </c>
      <c r="BT64" s="152">
        <v>5504855.8299999991</v>
      </c>
      <c r="BU64" s="62">
        <v>621731.05000000005</v>
      </c>
      <c r="BV64" s="62">
        <v>462427.41000000003</v>
      </c>
      <c r="BW64" s="62">
        <v>438398.01000000007</v>
      </c>
      <c r="BX64" s="62">
        <v>455649.65</v>
      </c>
      <c r="BY64" s="62">
        <v>507596.96</v>
      </c>
      <c r="BZ64" s="62">
        <v>538787.82000000018</v>
      </c>
      <c r="CA64" s="62">
        <v>510306.48</v>
      </c>
      <c r="CB64" s="62">
        <v>478296.88000000006</v>
      </c>
      <c r="CC64" s="152">
        <v>4013194.2600000002</v>
      </c>
    </row>
    <row r="65" spans="1:81" s="111" customFormat="1" ht="14">
      <c r="A65" s="86"/>
      <c r="B65" s="102" t="s">
        <v>112</v>
      </c>
      <c r="C65" s="65"/>
      <c r="D65" s="65"/>
      <c r="E65" s="65"/>
      <c r="F65" s="108"/>
      <c r="G65" s="108"/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93930.77</v>
      </c>
      <c r="T65" s="152">
        <v>93930.77</v>
      </c>
      <c r="U65" s="62">
        <v>98135.32</v>
      </c>
      <c r="V65" s="62">
        <v>30032.560000000005</v>
      </c>
      <c r="W65" s="62">
        <v>92435.6</v>
      </c>
      <c r="X65" s="62">
        <v>18045.629999999997</v>
      </c>
      <c r="Y65" s="62">
        <v>80</v>
      </c>
      <c r="Z65" s="62">
        <v>8849.6099999999988</v>
      </c>
      <c r="AA65" s="62">
        <v>0</v>
      </c>
      <c r="AB65" s="62">
        <v>-27331.68</v>
      </c>
      <c r="AC65" s="62">
        <v>0.05</v>
      </c>
      <c r="AD65" s="62">
        <v>34196.43</v>
      </c>
      <c r="AE65" s="62">
        <v>56486.07</v>
      </c>
      <c r="AF65" s="62">
        <v>37368.629999999997</v>
      </c>
      <c r="AG65" s="152">
        <v>348298.22</v>
      </c>
      <c r="AH65" s="62">
        <v>94063.87</v>
      </c>
      <c r="AI65" s="62">
        <v>120153.64</v>
      </c>
      <c r="AJ65" s="62">
        <v>141025.52000000002</v>
      </c>
      <c r="AK65" s="62">
        <v>72401.440000000002</v>
      </c>
      <c r="AL65" s="62">
        <v>38774.76</v>
      </c>
      <c r="AM65" s="62">
        <v>123233.86</v>
      </c>
      <c r="AN65" s="62">
        <v>191468.91</v>
      </c>
      <c r="AO65" s="62">
        <v>161403.94999999998</v>
      </c>
      <c r="AP65" s="62">
        <v>196458.69</v>
      </c>
      <c r="AQ65" s="62">
        <v>213107.08000000002</v>
      </c>
      <c r="AR65" s="62">
        <v>158195.20999999996</v>
      </c>
      <c r="AS65" s="62">
        <v>27545.39</v>
      </c>
      <c r="AT65" s="152">
        <v>1537832.32</v>
      </c>
      <c r="AU65" s="62">
        <v>170019.33000000002</v>
      </c>
      <c r="AV65" s="62">
        <v>92777.09</v>
      </c>
      <c r="AW65" s="62">
        <v>148918.75</v>
      </c>
      <c r="AX65" s="62">
        <v>161245.63</v>
      </c>
      <c r="AY65" s="62">
        <v>76709.670000000013</v>
      </c>
      <c r="AZ65" s="62">
        <v>117485.01000000001</v>
      </c>
      <c r="BA65" s="62">
        <v>110266.77</v>
      </c>
      <c r="BB65" s="62">
        <v>151263.9</v>
      </c>
      <c r="BC65" s="62">
        <v>196830.91</v>
      </c>
      <c r="BD65" s="62">
        <v>112329.53</v>
      </c>
      <c r="BE65" s="62">
        <v>104664.87</v>
      </c>
      <c r="BF65" s="62">
        <v>88618.18</v>
      </c>
      <c r="BG65" s="152">
        <v>1531129.64</v>
      </c>
      <c r="BH65" s="62">
        <v>206796.93</v>
      </c>
      <c r="BI65" s="62">
        <v>25352.640000000003</v>
      </c>
      <c r="BJ65" s="62">
        <v>13634.98</v>
      </c>
      <c r="BK65" s="62">
        <v>140999.38</v>
      </c>
      <c r="BL65" s="62">
        <v>139362.1</v>
      </c>
      <c r="BM65" s="62">
        <v>95550.76</v>
      </c>
      <c r="BN65" s="62">
        <v>258953.08</v>
      </c>
      <c r="BO65" s="62">
        <v>151920.49</v>
      </c>
      <c r="BP65" s="62">
        <v>92528.72</v>
      </c>
      <c r="BQ65" s="62">
        <v>181493.72</v>
      </c>
      <c r="BR65" s="62">
        <v>257520.27000000002</v>
      </c>
      <c r="BS65" s="62">
        <v>412459.37999999995</v>
      </c>
      <c r="BT65" s="152">
        <v>1976572.45</v>
      </c>
      <c r="BU65" s="62">
        <v>108132.61</v>
      </c>
      <c r="BV65" s="62">
        <v>131325.63</v>
      </c>
      <c r="BW65" s="62">
        <v>72259.41</v>
      </c>
      <c r="BX65" s="62">
        <v>232409.89</v>
      </c>
      <c r="BY65" s="62">
        <v>202179.94999999998</v>
      </c>
      <c r="BZ65" s="62">
        <v>221565.55</v>
      </c>
      <c r="CA65" s="62">
        <v>195136.61000000002</v>
      </c>
      <c r="CB65" s="62">
        <v>207442.05000000005</v>
      </c>
      <c r="CC65" s="152">
        <v>1370451.7000000002</v>
      </c>
    </row>
    <row r="66" spans="1:81" s="107" customFormat="1" ht="14">
      <c r="A66" s="86"/>
      <c r="B66" s="134" t="s">
        <v>113</v>
      </c>
      <c r="C66" s="112"/>
      <c r="D66" s="112"/>
      <c r="E66" s="112"/>
      <c r="F66" s="84"/>
      <c r="G66" s="84"/>
      <c r="H66" s="153">
        <v>0</v>
      </c>
      <c r="I66" s="153">
        <v>0</v>
      </c>
      <c r="J66" s="153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v>0</v>
      </c>
      <c r="S66" s="131">
        <v>-228949.98999999996</v>
      </c>
      <c r="T66" s="154">
        <v>-228949.98999999996</v>
      </c>
      <c r="U66" s="131">
        <v>-235159.46</v>
      </c>
      <c r="V66" s="131">
        <v>-240618.10000000003</v>
      </c>
      <c r="W66" s="131">
        <v>-241243.08000000002</v>
      </c>
      <c r="X66" s="131">
        <v>-184939.53999999998</v>
      </c>
      <c r="Y66" s="131">
        <v>-151467.32999999999</v>
      </c>
      <c r="Z66" s="131">
        <v>-5969.25</v>
      </c>
      <c r="AA66" s="131">
        <v>-339336.32</v>
      </c>
      <c r="AB66" s="131">
        <v>61659.840000000011</v>
      </c>
      <c r="AC66" s="131">
        <v>-474363.26999999996</v>
      </c>
      <c r="AD66" s="131">
        <v>-600653.62000000011</v>
      </c>
      <c r="AE66" s="131">
        <v>-551742.04</v>
      </c>
      <c r="AF66" s="131">
        <v>-229194.55999999997</v>
      </c>
      <c r="AG66" s="154">
        <v>-3193026.7300000004</v>
      </c>
      <c r="AH66" s="131">
        <v>-331013.53000000003</v>
      </c>
      <c r="AI66" s="131">
        <v>-264729.64</v>
      </c>
      <c r="AJ66" s="131">
        <v>-320647.73000000004</v>
      </c>
      <c r="AK66" s="131">
        <v>-136824.35999999999</v>
      </c>
      <c r="AL66" s="131">
        <v>-497839.49999999994</v>
      </c>
      <c r="AM66" s="131">
        <v>-694376.69</v>
      </c>
      <c r="AN66" s="131">
        <v>-449285.16000000003</v>
      </c>
      <c r="AO66" s="131">
        <v>-451364.52999999997</v>
      </c>
      <c r="AP66" s="131">
        <v>-126543.47000000009</v>
      </c>
      <c r="AQ66" s="131">
        <v>-441911.79000000004</v>
      </c>
      <c r="AR66" s="131">
        <v>-420625.51999999996</v>
      </c>
      <c r="AS66" s="131">
        <v>-389478.95</v>
      </c>
      <c r="AT66" s="154">
        <v>-4524640.87</v>
      </c>
      <c r="AU66" s="131">
        <v>-412884.82</v>
      </c>
      <c r="AV66" s="131">
        <v>-383858.26</v>
      </c>
      <c r="AW66" s="131">
        <v>-319028.56</v>
      </c>
      <c r="AX66" s="131">
        <v>-323894.14000000007</v>
      </c>
      <c r="AY66" s="131">
        <v>-404577.55000000005</v>
      </c>
      <c r="AZ66" s="131">
        <v>-258937.19</v>
      </c>
      <c r="BA66" s="131">
        <v>-444327.17000000004</v>
      </c>
      <c r="BB66" s="131">
        <v>-405891.79000000004</v>
      </c>
      <c r="BC66" s="131">
        <v>-459356.31</v>
      </c>
      <c r="BD66" s="131">
        <v>-272619.38</v>
      </c>
      <c r="BE66" s="131">
        <v>-405816.49</v>
      </c>
      <c r="BF66" s="131">
        <v>-614767.06000000006</v>
      </c>
      <c r="BG66" s="154">
        <v>-4705958.7200000007</v>
      </c>
      <c r="BH66" s="131">
        <v>-299163.59000000003</v>
      </c>
      <c r="BI66" s="131">
        <v>-397492.74</v>
      </c>
      <c r="BJ66" s="131">
        <v>-305331.99</v>
      </c>
      <c r="BK66" s="131">
        <v>-250840.64</v>
      </c>
      <c r="BL66" s="131">
        <v>-409941.97</v>
      </c>
      <c r="BM66" s="131">
        <v>-455699.35</v>
      </c>
      <c r="BN66" s="131">
        <v>-537452.01</v>
      </c>
      <c r="BO66" s="131">
        <v>-425993.14999999997</v>
      </c>
      <c r="BP66" s="131">
        <v>-506023.79</v>
      </c>
      <c r="BQ66" s="131">
        <v>-314815.19</v>
      </c>
      <c r="BR66" s="131">
        <v>-407700.53999999992</v>
      </c>
      <c r="BS66" s="131">
        <v>-431663.83</v>
      </c>
      <c r="BT66" s="154">
        <v>-4742118.79</v>
      </c>
      <c r="BU66" s="131">
        <v>-511341.01000000007</v>
      </c>
      <c r="BV66" s="131">
        <v>-476351.91000000003</v>
      </c>
      <c r="BW66" s="131">
        <v>-421667.15</v>
      </c>
      <c r="BX66" s="131">
        <v>-490932.37999999995</v>
      </c>
      <c r="BY66" s="131">
        <v>-372017.76400000002</v>
      </c>
      <c r="BZ66" s="131">
        <v>-397323.02011699998</v>
      </c>
      <c r="CA66" s="131">
        <v>-405818.74</v>
      </c>
      <c r="CB66" s="131">
        <v>-920585.48</v>
      </c>
      <c r="CC66" s="154">
        <v>-3996037.4541170006</v>
      </c>
    </row>
    <row r="67" spans="1:81" s="86" customFormat="1">
      <c r="A67" s="115"/>
      <c r="B67" s="102" t="s">
        <v>114</v>
      </c>
      <c r="C67" s="65"/>
      <c r="D67" s="65"/>
      <c r="E67" s="65"/>
      <c r="F67" s="108"/>
      <c r="G67" s="108"/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-23160.15</v>
      </c>
      <c r="T67" s="152">
        <v>-23160.15</v>
      </c>
      <c r="U67" s="62">
        <v>-42957.73</v>
      </c>
      <c r="V67" s="62">
        <v>-23147.37</v>
      </c>
      <c r="W67" s="62">
        <v>-24073.08</v>
      </c>
      <c r="X67" s="62">
        <v>0</v>
      </c>
      <c r="Y67" s="62">
        <v>0</v>
      </c>
      <c r="Z67" s="62">
        <v>0</v>
      </c>
      <c r="AA67" s="62">
        <v>-318324.17</v>
      </c>
      <c r="AB67" s="62">
        <v>87298.35</v>
      </c>
      <c r="AC67" s="62">
        <v>-60530.76</v>
      </c>
      <c r="AD67" s="62">
        <v>-118594.62</v>
      </c>
      <c r="AE67" s="62">
        <v>-108421.79000000001</v>
      </c>
      <c r="AF67" s="62">
        <v>26428.329999999998</v>
      </c>
      <c r="AG67" s="152">
        <v>-582322.84000000008</v>
      </c>
      <c r="AH67" s="62">
        <v>-84616.77</v>
      </c>
      <c r="AI67" s="62">
        <v>23642.839999999997</v>
      </c>
      <c r="AJ67" s="62">
        <v>-26833.96</v>
      </c>
      <c r="AK67" s="62">
        <v>-26635.57</v>
      </c>
      <c r="AL67" s="62">
        <v>-24501.040000000001</v>
      </c>
      <c r="AM67" s="62">
        <v>-121364.27</v>
      </c>
      <c r="AN67" s="62">
        <v>-134691.65</v>
      </c>
      <c r="AO67" s="62">
        <v>-135502.70000000001</v>
      </c>
      <c r="AP67" s="62">
        <v>241841.30999999994</v>
      </c>
      <c r="AQ67" s="62">
        <v>-371.63000000000829</v>
      </c>
      <c r="AR67" s="62">
        <v>-63088.42</v>
      </c>
      <c r="AS67" s="62">
        <v>-4258.8900000000031</v>
      </c>
      <c r="AT67" s="152">
        <v>-356380.75000000017</v>
      </c>
      <c r="AU67" s="62">
        <v>-59618.18</v>
      </c>
      <c r="AV67" s="62">
        <v>-31629.61</v>
      </c>
      <c r="AW67" s="62">
        <v>-32273</v>
      </c>
      <c r="AX67" s="62">
        <v>-32395.59</v>
      </c>
      <c r="AY67" s="62">
        <v>-114172.73</v>
      </c>
      <c r="AZ67" s="62">
        <v>113384.76000000001</v>
      </c>
      <c r="BA67" s="62">
        <v>-62061.01</v>
      </c>
      <c r="BB67" s="62">
        <v>-62740.41</v>
      </c>
      <c r="BC67" s="62">
        <v>-58545.770000000004</v>
      </c>
      <c r="BD67" s="62">
        <v>-64573.37000000001</v>
      </c>
      <c r="BE67" s="62">
        <v>-106911.44</v>
      </c>
      <c r="BF67" s="62">
        <v>-112669.11000000002</v>
      </c>
      <c r="BG67" s="152">
        <v>-624205.46000000008</v>
      </c>
      <c r="BH67" s="62">
        <v>35958.85</v>
      </c>
      <c r="BI67" s="62">
        <v>-34178.01</v>
      </c>
      <c r="BJ67" s="62">
        <v>-34342.54</v>
      </c>
      <c r="BK67" s="62">
        <v>-18369.919999999998</v>
      </c>
      <c r="BL67" s="62">
        <v>31129.319999999992</v>
      </c>
      <c r="BM67" s="62">
        <v>-77233.78</v>
      </c>
      <c r="BN67" s="62">
        <v>-74455.23000000001</v>
      </c>
      <c r="BO67" s="62">
        <v>-111111.44</v>
      </c>
      <c r="BP67" s="62">
        <v>-77374.92</v>
      </c>
      <c r="BQ67" s="62">
        <v>-79286.11</v>
      </c>
      <c r="BR67" s="62">
        <v>-81604.59</v>
      </c>
      <c r="BS67" s="62">
        <v>-76576.58</v>
      </c>
      <c r="BT67" s="152">
        <v>-597444.94999999995</v>
      </c>
      <c r="BU67" s="62">
        <v>-19152</v>
      </c>
      <c r="BV67" s="62">
        <v>-23834.6</v>
      </c>
      <c r="BW67" s="62">
        <v>-31636.14</v>
      </c>
      <c r="BX67" s="62">
        <v>-54864.94</v>
      </c>
      <c r="BY67" s="62">
        <v>-29649.48</v>
      </c>
      <c r="BZ67" s="62">
        <v>-34322.410000000003</v>
      </c>
      <c r="CA67" s="62">
        <v>-24528.67</v>
      </c>
      <c r="CB67" s="62">
        <v>-79489.489999999991</v>
      </c>
      <c r="CC67" s="152">
        <v>-297477.73</v>
      </c>
    </row>
    <row r="68" spans="1:81" s="115" customFormat="1">
      <c r="B68" s="102" t="s">
        <v>115</v>
      </c>
      <c r="C68" s="65"/>
      <c r="D68" s="65"/>
      <c r="E68" s="65"/>
      <c r="F68" s="108"/>
      <c r="G68" s="108"/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-205789.83999999997</v>
      </c>
      <c r="T68" s="152">
        <v>-205789.83999999997</v>
      </c>
      <c r="U68" s="62">
        <v>-192201.72999999998</v>
      </c>
      <c r="V68" s="62">
        <v>-217470.73000000004</v>
      </c>
      <c r="W68" s="62">
        <v>-217170</v>
      </c>
      <c r="X68" s="62">
        <v>-184939.53999999998</v>
      </c>
      <c r="Y68" s="62">
        <v>-151467.32999999999</v>
      </c>
      <c r="Z68" s="62">
        <v>-5969.25</v>
      </c>
      <c r="AA68" s="62">
        <v>-21012.15</v>
      </c>
      <c r="AB68" s="62">
        <v>-25638.51</v>
      </c>
      <c r="AC68" s="62">
        <v>-413832.50999999995</v>
      </c>
      <c r="AD68" s="62">
        <v>-482059.00000000006</v>
      </c>
      <c r="AE68" s="62">
        <v>-443320.25</v>
      </c>
      <c r="AF68" s="62">
        <v>-255622.88999999996</v>
      </c>
      <c r="AG68" s="152">
        <v>-2610703.89</v>
      </c>
      <c r="AH68" s="62">
        <v>-246396.76000000004</v>
      </c>
      <c r="AI68" s="62">
        <v>-288372.47999999998</v>
      </c>
      <c r="AJ68" s="62">
        <v>-293813.77</v>
      </c>
      <c r="AK68" s="62">
        <v>-110188.79</v>
      </c>
      <c r="AL68" s="62">
        <v>-473338.45999999996</v>
      </c>
      <c r="AM68" s="62">
        <v>-573012.41999999993</v>
      </c>
      <c r="AN68" s="62">
        <v>-314593.51</v>
      </c>
      <c r="AO68" s="62">
        <v>-315861.82999999996</v>
      </c>
      <c r="AP68" s="62">
        <v>-368384.78</v>
      </c>
      <c r="AQ68" s="62">
        <v>-441540.16000000003</v>
      </c>
      <c r="AR68" s="62">
        <v>-357537.1</v>
      </c>
      <c r="AS68" s="62">
        <v>-385220.06</v>
      </c>
      <c r="AT68" s="152">
        <v>-4168260.12</v>
      </c>
      <c r="AU68" s="62">
        <v>-353266.64</v>
      </c>
      <c r="AV68" s="62">
        <v>-352228.65</v>
      </c>
      <c r="AW68" s="62">
        <v>-286755.56</v>
      </c>
      <c r="AX68" s="62">
        <v>-291498.55000000005</v>
      </c>
      <c r="AY68" s="62">
        <v>-290404.82000000007</v>
      </c>
      <c r="AZ68" s="62">
        <v>-372321.95</v>
      </c>
      <c r="BA68" s="62">
        <v>-382266.16000000003</v>
      </c>
      <c r="BB68" s="62">
        <v>-343151.38</v>
      </c>
      <c r="BC68" s="62">
        <v>-400810.54</v>
      </c>
      <c r="BD68" s="62">
        <v>-208046.01</v>
      </c>
      <c r="BE68" s="62">
        <v>-298905.05</v>
      </c>
      <c r="BF68" s="62">
        <v>-502097.95000000007</v>
      </c>
      <c r="BG68" s="152">
        <v>-4081753.26</v>
      </c>
      <c r="BH68" s="62">
        <v>-335122.44</v>
      </c>
      <c r="BI68" s="62">
        <v>-363314.73</v>
      </c>
      <c r="BJ68" s="62">
        <v>-270989.45</v>
      </c>
      <c r="BK68" s="62">
        <v>-232470.72</v>
      </c>
      <c r="BL68" s="62">
        <v>-441071.29</v>
      </c>
      <c r="BM68" s="62">
        <v>-378465.57</v>
      </c>
      <c r="BN68" s="62">
        <v>-462996.78</v>
      </c>
      <c r="BO68" s="62">
        <v>-314881.70999999996</v>
      </c>
      <c r="BP68" s="62">
        <v>-428648.87</v>
      </c>
      <c r="BQ68" s="62">
        <v>-235529.08000000002</v>
      </c>
      <c r="BR68" s="62">
        <v>-326095.94999999995</v>
      </c>
      <c r="BS68" s="62">
        <v>-355087.25</v>
      </c>
      <c r="BT68" s="152">
        <v>-4144673.84</v>
      </c>
      <c r="BU68" s="62">
        <v>-492189.01000000007</v>
      </c>
      <c r="BV68" s="62">
        <v>-452517.31000000006</v>
      </c>
      <c r="BW68" s="62">
        <v>-390031.01</v>
      </c>
      <c r="BX68" s="62">
        <v>-436067.43999999994</v>
      </c>
      <c r="BY68" s="62">
        <v>-342368.28400000004</v>
      </c>
      <c r="BZ68" s="62">
        <v>-363000.610117</v>
      </c>
      <c r="CA68" s="62">
        <v>-381290.07</v>
      </c>
      <c r="CB68" s="62">
        <v>-841095.99</v>
      </c>
      <c r="CC68" s="152">
        <v>-3698559.7241169997</v>
      </c>
    </row>
    <row r="69" spans="1:81" s="111" customFormat="1" ht="14">
      <c r="A69" s="86"/>
      <c r="B69" s="155" t="s">
        <v>116</v>
      </c>
      <c r="C69" s="66"/>
      <c r="D69" s="66"/>
      <c r="E69" s="66"/>
      <c r="F69" s="156"/>
      <c r="G69" s="156"/>
      <c r="H69" s="157">
        <v>0</v>
      </c>
      <c r="I69" s="157">
        <v>0</v>
      </c>
      <c r="J69" s="157">
        <v>0</v>
      </c>
      <c r="K69" s="157">
        <v>0</v>
      </c>
      <c r="L69" s="157">
        <v>0</v>
      </c>
      <c r="M69" s="157">
        <v>0</v>
      </c>
      <c r="N69" s="157">
        <v>0</v>
      </c>
      <c r="O69" s="157">
        <v>0</v>
      </c>
      <c r="P69" s="157">
        <v>0</v>
      </c>
      <c r="Q69" s="157">
        <v>0</v>
      </c>
      <c r="R69" s="157">
        <v>0</v>
      </c>
      <c r="S69" s="157">
        <v>2396542.63</v>
      </c>
      <c r="T69" s="158">
        <v>2396542.63</v>
      </c>
      <c r="U69" s="157">
        <v>3041930.1599999988</v>
      </c>
      <c r="V69" s="157">
        <v>2129589.7799999998</v>
      </c>
      <c r="W69" s="157">
        <v>1713815.9000000001</v>
      </c>
      <c r="X69" s="157">
        <v>-99228.909999999625</v>
      </c>
      <c r="Y69" s="157">
        <v>-88298.489999999991</v>
      </c>
      <c r="Z69" s="157">
        <v>172046.99</v>
      </c>
      <c r="AA69" s="157">
        <v>177409.01999999996</v>
      </c>
      <c r="AB69" s="157">
        <v>835505.8899999999</v>
      </c>
      <c r="AC69" s="157">
        <v>906665.84999999986</v>
      </c>
      <c r="AD69" s="157">
        <v>1125600.42</v>
      </c>
      <c r="AE69" s="157">
        <v>1443911.5700000003</v>
      </c>
      <c r="AF69" s="157">
        <v>2140583.21</v>
      </c>
      <c r="AG69" s="158">
        <v>13499531.390000001</v>
      </c>
      <c r="AH69" s="157">
        <v>2536667.7600000007</v>
      </c>
      <c r="AI69" s="157">
        <v>1828553.13</v>
      </c>
      <c r="AJ69" s="157">
        <v>1302307.7200000002</v>
      </c>
      <c r="AK69" s="157">
        <v>1092137.7000000002</v>
      </c>
      <c r="AL69" s="157">
        <v>1370792.1200000003</v>
      </c>
      <c r="AM69" s="157">
        <v>1636741.5199999996</v>
      </c>
      <c r="AN69" s="157">
        <v>2026836.77</v>
      </c>
      <c r="AO69" s="157">
        <v>2298057.0800000005</v>
      </c>
      <c r="AP69" s="157">
        <v>2523806.5699999994</v>
      </c>
      <c r="AQ69" s="157">
        <v>2402118.6500000008</v>
      </c>
      <c r="AR69" s="157">
        <v>2379967.9</v>
      </c>
      <c r="AS69" s="157">
        <v>3101709.9199999995</v>
      </c>
      <c r="AT69" s="158">
        <v>24499696.84</v>
      </c>
      <c r="AU69" s="157">
        <v>4020976.5899999994</v>
      </c>
      <c r="AV69" s="157">
        <v>2370702.5999999996</v>
      </c>
      <c r="AW69" s="157">
        <v>2752820.83</v>
      </c>
      <c r="AX69" s="157">
        <v>2682569.5099999998</v>
      </c>
      <c r="AY69" s="157">
        <v>2696402.8000000007</v>
      </c>
      <c r="AZ69" s="157">
        <v>3026109.3299999987</v>
      </c>
      <c r="BA69" s="157">
        <v>2732521.08</v>
      </c>
      <c r="BB69" s="157">
        <v>3047258.5599999996</v>
      </c>
      <c r="BC69" s="157">
        <v>2672021.1</v>
      </c>
      <c r="BD69" s="157">
        <v>2692560.1199999992</v>
      </c>
      <c r="BE69" s="157">
        <v>2771168.16</v>
      </c>
      <c r="BF69" s="157">
        <v>2917408.8</v>
      </c>
      <c r="BG69" s="158">
        <v>34382519.480000004</v>
      </c>
      <c r="BH69" s="157">
        <v>4525376.18</v>
      </c>
      <c r="BI69" s="157">
        <v>2667365.6346999994</v>
      </c>
      <c r="BJ69" s="157">
        <v>2568151.5299999993</v>
      </c>
      <c r="BK69" s="157">
        <v>2837362.79</v>
      </c>
      <c r="BL69" s="157">
        <v>2982670.49</v>
      </c>
      <c r="BM69" s="157">
        <v>2763357.5900000003</v>
      </c>
      <c r="BN69" s="157">
        <v>3000570.9399999995</v>
      </c>
      <c r="BO69" s="157">
        <v>3014989.6700000004</v>
      </c>
      <c r="BP69" s="157">
        <v>2756811.95</v>
      </c>
      <c r="BQ69" s="157">
        <v>3125024.5200000005</v>
      </c>
      <c r="BR69" s="157">
        <v>3028281.6100000003</v>
      </c>
      <c r="BS69" s="157">
        <v>3678140.17</v>
      </c>
      <c r="BT69" s="158">
        <v>36948103.074700005</v>
      </c>
      <c r="BU69" s="157">
        <v>4338293.4700000016</v>
      </c>
      <c r="BV69" s="157">
        <v>2895726.8499999996</v>
      </c>
      <c r="BW69" s="157">
        <v>2698038.8500000006</v>
      </c>
      <c r="BX69" s="157">
        <v>2917239.4199999995</v>
      </c>
      <c r="BY69" s="157">
        <v>3121798.6260000006</v>
      </c>
      <c r="BZ69" s="157">
        <v>3177812.9643807374</v>
      </c>
      <c r="CA69" s="157">
        <v>3210325.2</v>
      </c>
      <c r="CB69" s="157">
        <v>2488898.1199999996</v>
      </c>
      <c r="CC69" s="158">
        <v>24848133.500380736</v>
      </c>
    </row>
    <row r="70" spans="1:81" s="107" customFormat="1" ht="14">
      <c r="A70" s="86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159"/>
    </row>
    <row r="71" spans="1:81" s="107" customFormat="1" ht="14">
      <c r="A71" s="86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159"/>
    </row>
    <row r="72" spans="1:81" s="100" customFormat="1" ht="14">
      <c r="A72" s="86"/>
      <c r="B72" s="94" t="s">
        <v>119</v>
      </c>
      <c r="C72" s="95"/>
      <c r="D72" s="95"/>
      <c r="E72" s="95"/>
      <c r="F72" s="96"/>
      <c r="G72" s="96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150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150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150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150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150"/>
      <c r="BU72" s="95"/>
      <c r="BV72" s="95"/>
      <c r="BW72" s="95"/>
      <c r="BX72" s="95"/>
      <c r="BY72" s="95"/>
      <c r="BZ72" s="95"/>
      <c r="CA72" s="95"/>
      <c r="CB72" s="95"/>
      <c r="CC72" s="150"/>
    </row>
    <row r="73" spans="1:81" s="107" customFormat="1" ht="14">
      <c r="A73" s="101"/>
      <c r="B73" s="134" t="s">
        <v>107</v>
      </c>
      <c r="C73" s="67"/>
      <c r="D73" s="67"/>
      <c r="E73" s="67"/>
      <c r="F73" s="104"/>
      <c r="G73" s="104"/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  <c r="S73" s="68">
        <v>0</v>
      </c>
      <c r="T73" s="151">
        <v>0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0</v>
      </c>
      <c r="AC73" s="68">
        <v>0</v>
      </c>
      <c r="AD73" s="68">
        <v>0</v>
      </c>
      <c r="AE73" s="68">
        <v>0</v>
      </c>
      <c r="AF73" s="68">
        <v>0</v>
      </c>
      <c r="AG73" s="151">
        <v>0</v>
      </c>
      <c r="AH73" s="68">
        <v>0</v>
      </c>
      <c r="AI73" s="68">
        <v>0</v>
      </c>
      <c r="AJ73" s="68">
        <v>0</v>
      </c>
      <c r="AK73" s="68">
        <v>0</v>
      </c>
      <c r="AL73" s="68">
        <v>0</v>
      </c>
      <c r="AM73" s="68">
        <v>0</v>
      </c>
      <c r="AN73" s="68">
        <v>0</v>
      </c>
      <c r="AO73" s="68">
        <v>0</v>
      </c>
      <c r="AP73" s="68">
        <v>0</v>
      </c>
      <c r="AQ73" s="68">
        <v>0</v>
      </c>
      <c r="AR73" s="68">
        <v>0</v>
      </c>
      <c r="AS73" s="68">
        <v>0</v>
      </c>
      <c r="AT73" s="151">
        <v>0</v>
      </c>
      <c r="AU73" s="68">
        <v>95832.93</v>
      </c>
      <c r="AV73" s="68">
        <v>95832.93</v>
      </c>
      <c r="AW73" s="68">
        <v>95832.93</v>
      </c>
      <c r="AX73" s="68">
        <v>95832.93</v>
      </c>
      <c r="AY73" s="68">
        <v>95832.93</v>
      </c>
      <c r="AZ73" s="68">
        <v>106409.28999999998</v>
      </c>
      <c r="BA73" s="68">
        <v>95832.93</v>
      </c>
      <c r="BB73" s="68">
        <v>105482.56</v>
      </c>
      <c r="BC73" s="68">
        <v>105482.56</v>
      </c>
      <c r="BD73" s="68">
        <v>105482.56</v>
      </c>
      <c r="BE73" s="68">
        <v>105482.56</v>
      </c>
      <c r="BF73" s="68">
        <v>105482.56</v>
      </c>
      <c r="BG73" s="151">
        <v>1208819.6700000002</v>
      </c>
      <c r="BH73" s="68">
        <v>177749.02628041804</v>
      </c>
      <c r="BI73" s="68">
        <v>105482.56</v>
      </c>
      <c r="BJ73" s="68">
        <v>105482.56</v>
      </c>
      <c r="BK73" s="68">
        <v>105482.56</v>
      </c>
      <c r="BL73" s="68">
        <v>105482.56</v>
      </c>
      <c r="BM73" s="68">
        <v>105482.56</v>
      </c>
      <c r="BN73" s="68">
        <v>105482.56</v>
      </c>
      <c r="BO73" s="68">
        <v>137132.86213647088</v>
      </c>
      <c r="BP73" s="68">
        <v>109691.47</v>
      </c>
      <c r="BQ73" s="68">
        <v>109691.47</v>
      </c>
      <c r="BR73" s="68">
        <v>109691.47472492326</v>
      </c>
      <c r="BS73" s="68">
        <v>109691.47472492326</v>
      </c>
      <c r="BT73" s="151">
        <v>1386543.1378667357</v>
      </c>
      <c r="BU73" s="68">
        <v>109691.47472492326</v>
      </c>
      <c r="BV73" s="68">
        <v>109691.47472492326</v>
      </c>
      <c r="BW73" s="68">
        <v>109691.47472492326</v>
      </c>
      <c r="BX73" s="68">
        <v>109691.47472492326</v>
      </c>
      <c r="BY73" s="68">
        <v>109691.47472492326</v>
      </c>
      <c r="BZ73" s="68">
        <v>109691.47472492326</v>
      </c>
      <c r="CA73" s="68">
        <v>109693.88</v>
      </c>
      <c r="CB73" s="68">
        <v>114216.07</v>
      </c>
      <c r="CC73" s="151">
        <v>882058.79834953952</v>
      </c>
    </row>
    <row r="74" spans="1:81" s="93" customFormat="1" ht="14">
      <c r="A74" s="86"/>
      <c r="B74" s="102" t="s">
        <v>108</v>
      </c>
      <c r="C74" s="65"/>
      <c r="D74" s="65"/>
      <c r="E74" s="65"/>
      <c r="F74" s="108"/>
      <c r="G74" s="108"/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15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15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152">
        <v>0</v>
      </c>
      <c r="AU74" s="62">
        <v>95832.93</v>
      </c>
      <c r="AV74" s="62">
        <v>95832.93</v>
      </c>
      <c r="AW74" s="62">
        <v>95832.93</v>
      </c>
      <c r="AX74" s="62">
        <v>95832.93</v>
      </c>
      <c r="AY74" s="62">
        <v>95832.93</v>
      </c>
      <c r="AZ74" s="62">
        <v>101121.10999999999</v>
      </c>
      <c r="BA74" s="62">
        <v>95832.93</v>
      </c>
      <c r="BB74" s="62">
        <v>105482.56</v>
      </c>
      <c r="BC74" s="62">
        <v>105482.56</v>
      </c>
      <c r="BD74" s="62">
        <v>105482.56</v>
      </c>
      <c r="BE74" s="62">
        <v>105482.56</v>
      </c>
      <c r="BF74" s="62">
        <v>105482.56</v>
      </c>
      <c r="BG74" s="152">
        <v>1203531.4900000002</v>
      </c>
      <c r="BH74" s="62">
        <v>105482.56</v>
      </c>
      <c r="BI74" s="62">
        <v>105482.56</v>
      </c>
      <c r="BJ74" s="62">
        <v>105482.56</v>
      </c>
      <c r="BK74" s="62">
        <v>105482.56</v>
      </c>
      <c r="BL74" s="62">
        <v>105482.56</v>
      </c>
      <c r="BM74" s="62">
        <v>105482.56</v>
      </c>
      <c r="BN74" s="62">
        <v>105482.56</v>
      </c>
      <c r="BO74" s="62">
        <v>114578.62485605283</v>
      </c>
      <c r="BP74" s="62">
        <v>109691.47</v>
      </c>
      <c r="BQ74" s="62">
        <v>109691.47</v>
      </c>
      <c r="BR74" s="62">
        <v>109691.47472492326</v>
      </c>
      <c r="BS74" s="62">
        <v>109691.47472492326</v>
      </c>
      <c r="BT74" s="152">
        <v>1291722.4343058995</v>
      </c>
      <c r="BU74" s="62">
        <v>109691.47472492326</v>
      </c>
      <c r="BV74" s="62">
        <v>109691.47472492326</v>
      </c>
      <c r="BW74" s="62">
        <v>109691.47472492326</v>
      </c>
      <c r="BX74" s="62">
        <v>109691.47472492326</v>
      </c>
      <c r="BY74" s="62">
        <v>109691.47472492326</v>
      </c>
      <c r="BZ74" s="62">
        <v>109691.47472492326</v>
      </c>
      <c r="CA74" s="62">
        <v>109693.88</v>
      </c>
      <c r="CB74" s="62">
        <v>114216.07</v>
      </c>
      <c r="CC74" s="152">
        <v>882058.79834953952</v>
      </c>
    </row>
    <row r="75" spans="1:81" s="86" customFormat="1">
      <c r="B75" s="102" t="s">
        <v>109</v>
      </c>
      <c r="C75" s="65"/>
      <c r="D75" s="65"/>
      <c r="E75" s="65"/>
      <c r="F75" s="108"/>
      <c r="G75" s="108"/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152">
        <v>0</v>
      </c>
      <c r="U75" s="62">
        <v>0</v>
      </c>
      <c r="V75" s="62">
        <v>0</v>
      </c>
      <c r="W75" s="62">
        <v>0</v>
      </c>
      <c r="X75" s="62">
        <v>0</v>
      </c>
      <c r="Y75" s="62">
        <v>0</v>
      </c>
      <c r="Z75" s="62">
        <v>0</v>
      </c>
      <c r="AA75" s="62">
        <v>0</v>
      </c>
      <c r="AB75" s="62">
        <v>0</v>
      </c>
      <c r="AC75" s="62">
        <v>0</v>
      </c>
      <c r="AD75" s="62">
        <v>0</v>
      </c>
      <c r="AE75" s="62">
        <v>0</v>
      </c>
      <c r="AF75" s="62">
        <v>0</v>
      </c>
      <c r="AG75" s="152">
        <v>0</v>
      </c>
      <c r="AH75" s="62">
        <v>0</v>
      </c>
      <c r="AI75" s="62">
        <v>0</v>
      </c>
      <c r="AJ75" s="62">
        <v>0</v>
      </c>
      <c r="AK75" s="62">
        <v>0</v>
      </c>
      <c r="AL75" s="62">
        <v>0</v>
      </c>
      <c r="AM75" s="62">
        <v>0</v>
      </c>
      <c r="AN75" s="62">
        <v>0</v>
      </c>
      <c r="AO75" s="62">
        <v>0</v>
      </c>
      <c r="AP75" s="62">
        <v>0</v>
      </c>
      <c r="AQ75" s="62">
        <v>0</v>
      </c>
      <c r="AR75" s="62">
        <v>0</v>
      </c>
      <c r="AS75" s="62">
        <v>0</v>
      </c>
      <c r="AT75" s="152">
        <v>0</v>
      </c>
      <c r="AU75" s="62" t="s">
        <v>103</v>
      </c>
      <c r="AV75" s="62">
        <v>0</v>
      </c>
      <c r="AW75" s="62">
        <v>0</v>
      </c>
      <c r="AX75" s="62">
        <v>0</v>
      </c>
      <c r="AY75" s="62">
        <v>0</v>
      </c>
      <c r="AZ75" s="62">
        <v>5288.18</v>
      </c>
      <c r="BA75" s="62" t="s">
        <v>103</v>
      </c>
      <c r="BB75" s="62">
        <v>0</v>
      </c>
      <c r="BC75" s="62">
        <v>0</v>
      </c>
      <c r="BD75" s="62">
        <v>0</v>
      </c>
      <c r="BE75" s="62">
        <v>0</v>
      </c>
      <c r="BF75" s="62"/>
      <c r="BG75" s="152">
        <v>5288.18</v>
      </c>
      <c r="BH75" s="62">
        <v>72266.466280418055</v>
      </c>
      <c r="BI75" s="62">
        <v>0</v>
      </c>
      <c r="BJ75" s="62">
        <v>0</v>
      </c>
      <c r="BK75" s="62">
        <v>0</v>
      </c>
      <c r="BL75" s="62">
        <v>0</v>
      </c>
      <c r="BM75" s="62">
        <v>0</v>
      </c>
      <c r="BN75" s="62">
        <v>0</v>
      </c>
      <c r="BO75" s="62">
        <v>22554.237280418049</v>
      </c>
      <c r="BP75" s="62">
        <v>0</v>
      </c>
      <c r="BQ75" s="62">
        <v>0</v>
      </c>
      <c r="BR75" s="62">
        <v>0</v>
      </c>
      <c r="BS75" s="62">
        <v>0</v>
      </c>
      <c r="BT75" s="152">
        <v>94820.703560836104</v>
      </c>
      <c r="BU75" s="62"/>
      <c r="BV75" s="62"/>
      <c r="BW75" s="62"/>
      <c r="BX75" s="62"/>
      <c r="BY75" s="62"/>
      <c r="BZ75" s="62"/>
      <c r="CA75" s="62"/>
      <c r="CB75" s="62"/>
      <c r="CC75" s="152">
        <v>0</v>
      </c>
    </row>
    <row r="76" spans="1:81" s="86" customFormat="1">
      <c r="B76" s="102" t="s">
        <v>110</v>
      </c>
      <c r="C76" s="67"/>
      <c r="D76" s="67"/>
      <c r="E76" s="67"/>
      <c r="F76" s="108"/>
      <c r="G76" s="108"/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152">
        <v>0</v>
      </c>
      <c r="U76" s="62">
        <v>0</v>
      </c>
      <c r="V76" s="62">
        <v>0</v>
      </c>
      <c r="W76" s="62">
        <v>0</v>
      </c>
      <c r="X76" s="62">
        <v>0</v>
      </c>
      <c r="Y76" s="62">
        <v>0</v>
      </c>
      <c r="Z76" s="62">
        <v>0</v>
      </c>
      <c r="AA76" s="62">
        <v>0</v>
      </c>
      <c r="AB76" s="62">
        <v>0</v>
      </c>
      <c r="AC76" s="62">
        <v>0</v>
      </c>
      <c r="AD76" s="62">
        <v>0</v>
      </c>
      <c r="AE76" s="62">
        <v>0</v>
      </c>
      <c r="AF76" s="62">
        <v>0</v>
      </c>
      <c r="AG76" s="152">
        <v>0</v>
      </c>
      <c r="AH76" s="62">
        <v>0</v>
      </c>
      <c r="AI76" s="62">
        <v>0</v>
      </c>
      <c r="AJ76" s="62">
        <v>0</v>
      </c>
      <c r="AK76" s="62">
        <v>0</v>
      </c>
      <c r="AL76" s="62">
        <v>0</v>
      </c>
      <c r="AM76" s="62">
        <v>0</v>
      </c>
      <c r="AN76" s="62">
        <v>0</v>
      </c>
      <c r="AO76" s="62">
        <v>0</v>
      </c>
      <c r="AP76" s="62">
        <v>0</v>
      </c>
      <c r="AQ76" s="62">
        <v>0</v>
      </c>
      <c r="AR76" s="62">
        <v>0</v>
      </c>
      <c r="AS76" s="62">
        <v>0</v>
      </c>
      <c r="AT76" s="152">
        <v>0</v>
      </c>
      <c r="AU76" s="62">
        <v>0</v>
      </c>
      <c r="AV76" s="62">
        <v>0</v>
      </c>
      <c r="AW76" s="62">
        <v>0</v>
      </c>
      <c r="AX76" s="62">
        <v>0</v>
      </c>
      <c r="AY76" s="62">
        <v>0</v>
      </c>
      <c r="AZ76" s="62">
        <v>0</v>
      </c>
      <c r="BA76" s="62">
        <v>0</v>
      </c>
      <c r="BB76" s="62">
        <v>0</v>
      </c>
      <c r="BC76" s="62">
        <v>0</v>
      </c>
      <c r="BD76" s="62">
        <v>0</v>
      </c>
      <c r="BE76" s="62">
        <v>0</v>
      </c>
      <c r="BF76" s="62">
        <v>0</v>
      </c>
      <c r="BG76" s="152">
        <v>0</v>
      </c>
      <c r="BH76" s="62">
        <v>0</v>
      </c>
      <c r="BI76" s="62">
        <v>0</v>
      </c>
      <c r="BJ76" s="62">
        <v>0</v>
      </c>
      <c r="BK76" s="62">
        <v>0</v>
      </c>
      <c r="BL76" s="62">
        <v>0</v>
      </c>
      <c r="BM76" s="62">
        <v>0</v>
      </c>
      <c r="BN76" s="62">
        <v>0</v>
      </c>
      <c r="BO76" s="62">
        <v>0</v>
      </c>
      <c r="BP76" s="62">
        <v>0</v>
      </c>
      <c r="BQ76" s="62">
        <v>0</v>
      </c>
      <c r="BR76" s="62">
        <v>0</v>
      </c>
      <c r="BS76" s="62">
        <v>0</v>
      </c>
      <c r="BT76" s="152">
        <v>0</v>
      </c>
      <c r="BU76" s="62"/>
      <c r="BV76" s="62"/>
      <c r="BW76" s="62"/>
      <c r="BX76" s="62"/>
      <c r="BY76" s="62"/>
      <c r="BZ76" s="62"/>
      <c r="CA76" s="62"/>
      <c r="CB76" s="62"/>
      <c r="CC76" s="152">
        <v>0</v>
      </c>
    </row>
    <row r="77" spans="1:81" s="86" customFormat="1">
      <c r="B77" s="102" t="s">
        <v>111</v>
      </c>
      <c r="C77" s="67"/>
      <c r="D77" s="67"/>
      <c r="E77" s="67"/>
      <c r="F77" s="108"/>
      <c r="G77" s="108"/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15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15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>
        <v>0</v>
      </c>
      <c r="AQ77" s="62">
        <v>0</v>
      </c>
      <c r="AR77" s="62">
        <v>0</v>
      </c>
      <c r="AS77" s="62">
        <v>0</v>
      </c>
      <c r="AT77" s="15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>
        <v>0</v>
      </c>
      <c r="BB77" s="62">
        <v>0</v>
      </c>
      <c r="BC77" s="62">
        <v>0</v>
      </c>
      <c r="BD77" s="62">
        <v>0</v>
      </c>
      <c r="BE77" s="62">
        <v>0</v>
      </c>
      <c r="BF77" s="62">
        <v>0</v>
      </c>
      <c r="BG77" s="15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62">
        <v>0</v>
      </c>
      <c r="BT77" s="152">
        <v>0</v>
      </c>
      <c r="BU77" s="62"/>
      <c r="BV77" s="62"/>
      <c r="BW77" s="62"/>
      <c r="BX77" s="62"/>
      <c r="BY77" s="62"/>
      <c r="BZ77" s="62"/>
      <c r="CA77" s="62"/>
      <c r="CB77" s="62"/>
      <c r="CC77" s="152">
        <v>0</v>
      </c>
    </row>
    <row r="78" spans="1:81" s="111" customFormat="1" ht="14">
      <c r="A78" s="86"/>
      <c r="B78" s="102" t="s">
        <v>112</v>
      </c>
      <c r="C78" s="65"/>
      <c r="D78" s="65"/>
      <c r="E78" s="65"/>
      <c r="F78" s="108"/>
      <c r="G78" s="108"/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152">
        <v>0</v>
      </c>
      <c r="U78" s="62">
        <v>0</v>
      </c>
      <c r="V78" s="62">
        <v>0</v>
      </c>
      <c r="W78" s="62">
        <v>0</v>
      </c>
      <c r="X78" s="62">
        <v>0</v>
      </c>
      <c r="Y78" s="62">
        <v>0</v>
      </c>
      <c r="Z78" s="62">
        <v>0</v>
      </c>
      <c r="AA78" s="62">
        <v>0</v>
      </c>
      <c r="AB78" s="62">
        <v>0</v>
      </c>
      <c r="AC78" s="62">
        <v>0</v>
      </c>
      <c r="AD78" s="62">
        <v>0</v>
      </c>
      <c r="AE78" s="62">
        <v>0</v>
      </c>
      <c r="AF78" s="62">
        <v>0</v>
      </c>
      <c r="AG78" s="152">
        <v>0</v>
      </c>
      <c r="AH78" s="62">
        <v>0</v>
      </c>
      <c r="AI78" s="62">
        <v>0</v>
      </c>
      <c r="AJ78" s="62">
        <v>0</v>
      </c>
      <c r="AK78" s="62">
        <v>0</v>
      </c>
      <c r="AL78" s="62">
        <v>0</v>
      </c>
      <c r="AM78" s="62">
        <v>0</v>
      </c>
      <c r="AN78" s="62">
        <v>0</v>
      </c>
      <c r="AO78" s="62">
        <v>0</v>
      </c>
      <c r="AP78" s="62">
        <v>0</v>
      </c>
      <c r="AQ78" s="62">
        <v>0</v>
      </c>
      <c r="AR78" s="62">
        <v>0</v>
      </c>
      <c r="AS78" s="62">
        <v>0</v>
      </c>
      <c r="AT78" s="152">
        <v>0</v>
      </c>
      <c r="AU78" s="62">
        <v>0</v>
      </c>
      <c r="AV78" s="62">
        <v>0</v>
      </c>
      <c r="AW78" s="62">
        <v>0</v>
      </c>
      <c r="AX78" s="62">
        <v>0</v>
      </c>
      <c r="AY78" s="62">
        <v>0</v>
      </c>
      <c r="AZ78" s="62">
        <v>0</v>
      </c>
      <c r="BA78" s="62">
        <v>0</v>
      </c>
      <c r="BB78" s="62">
        <v>0</v>
      </c>
      <c r="BC78" s="62">
        <v>0</v>
      </c>
      <c r="BD78" s="62">
        <v>0</v>
      </c>
      <c r="BE78" s="62">
        <v>0</v>
      </c>
      <c r="BF78" s="62">
        <v>0</v>
      </c>
      <c r="BG78" s="152">
        <v>0</v>
      </c>
      <c r="BH78" s="62">
        <v>0</v>
      </c>
      <c r="BI78" s="62">
        <v>0</v>
      </c>
      <c r="BJ78" s="62">
        <v>0</v>
      </c>
      <c r="BK78" s="62">
        <v>0</v>
      </c>
      <c r="BL78" s="62">
        <v>0</v>
      </c>
      <c r="BM78" s="62">
        <v>0</v>
      </c>
      <c r="BN78" s="62">
        <v>0</v>
      </c>
      <c r="BO78" s="62">
        <v>0</v>
      </c>
      <c r="BP78" s="62">
        <v>0</v>
      </c>
      <c r="BQ78" s="62">
        <v>0</v>
      </c>
      <c r="BR78" s="62">
        <v>0</v>
      </c>
      <c r="BS78" s="62">
        <v>0</v>
      </c>
      <c r="BT78" s="152">
        <v>0</v>
      </c>
      <c r="BU78" s="62"/>
      <c r="BV78" s="62"/>
      <c r="BW78" s="62"/>
      <c r="BX78" s="62"/>
      <c r="BY78" s="62"/>
      <c r="BZ78" s="62"/>
      <c r="CA78" s="62"/>
      <c r="CB78" s="62"/>
      <c r="CC78" s="152">
        <v>0</v>
      </c>
    </row>
    <row r="79" spans="1:81" s="107" customFormat="1" ht="14">
      <c r="A79" s="86"/>
      <c r="B79" s="134" t="s">
        <v>113</v>
      </c>
      <c r="C79" s="112"/>
      <c r="D79" s="112"/>
      <c r="E79" s="112"/>
      <c r="F79" s="84"/>
      <c r="G79" s="84"/>
      <c r="H79" s="153">
        <v>0</v>
      </c>
      <c r="I79" s="153">
        <v>0</v>
      </c>
      <c r="J79" s="153">
        <v>0</v>
      </c>
      <c r="K79" s="131">
        <v>0</v>
      </c>
      <c r="L79" s="131">
        <v>0</v>
      </c>
      <c r="M79" s="131">
        <v>0</v>
      </c>
      <c r="N79" s="131">
        <v>0</v>
      </c>
      <c r="O79" s="131">
        <v>0</v>
      </c>
      <c r="P79" s="131">
        <v>0</v>
      </c>
      <c r="Q79" s="131">
        <v>0</v>
      </c>
      <c r="R79" s="131">
        <v>0</v>
      </c>
      <c r="S79" s="131">
        <v>0</v>
      </c>
      <c r="T79" s="154">
        <v>0</v>
      </c>
      <c r="U79" s="131">
        <v>0</v>
      </c>
      <c r="V79" s="131">
        <v>0</v>
      </c>
      <c r="W79" s="131">
        <v>0</v>
      </c>
      <c r="X79" s="131">
        <v>0</v>
      </c>
      <c r="Y79" s="131">
        <v>0</v>
      </c>
      <c r="Z79" s="131">
        <v>0</v>
      </c>
      <c r="AA79" s="131">
        <v>0</v>
      </c>
      <c r="AB79" s="131">
        <v>0</v>
      </c>
      <c r="AC79" s="131">
        <v>0</v>
      </c>
      <c r="AD79" s="131">
        <v>0</v>
      </c>
      <c r="AE79" s="131">
        <v>0</v>
      </c>
      <c r="AF79" s="131">
        <v>0</v>
      </c>
      <c r="AG79" s="154">
        <v>0</v>
      </c>
      <c r="AH79" s="131">
        <v>0</v>
      </c>
      <c r="AI79" s="131">
        <v>0</v>
      </c>
      <c r="AJ79" s="131">
        <v>0</v>
      </c>
      <c r="AK79" s="131">
        <v>0</v>
      </c>
      <c r="AL79" s="131">
        <v>0</v>
      </c>
      <c r="AM79" s="131">
        <v>0</v>
      </c>
      <c r="AN79" s="131">
        <v>0</v>
      </c>
      <c r="AO79" s="131">
        <v>0</v>
      </c>
      <c r="AP79" s="131">
        <v>0</v>
      </c>
      <c r="AQ79" s="131">
        <v>0</v>
      </c>
      <c r="AR79" s="131">
        <v>0</v>
      </c>
      <c r="AS79" s="131">
        <v>0</v>
      </c>
      <c r="AT79" s="154">
        <v>0</v>
      </c>
      <c r="AU79" s="131">
        <v>0</v>
      </c>
      <c r="AV79" s="131">
        <v>0</v>
      </c>
      <c r="AW79" s="131">
        <v>0</v>
      </c>
      <c r="AX79" s="131">
        <v>0</v>
      </c>
      <c r="AY79" s="131">
        <v>0</v>
      </c>
      <c r="AZ79" s="131">
        <v>0</v>
      </c>
      <c r="BA79" s="131">
        <v>0</v>
      </c>
      <c r="BB79" s="131">
        <v>0</v>
      </c>
      <c r="BC79" s="131">
        <v>0</v>
      </c>
      <c r="BD79" s="131">
        <v>0</v>
      </c>
      <c r="BE79" s="131">
        <v>0</v>
      </c>
      <c r="BF79" s="131">
        <v>0</v>
      </c>
      <c r="BG79" s="154">
        <v>0</v>
      </c>
      <c r="BH79" s="131">
        <v>0</v>
      </c>
      <c r="BI79" s="131">
        <v>0</v>
      </c>
      <c r="BJ79" s="131">
        <v>0</v>
      </c>
      <c r="BK79" s="131">
        <v>0</v>
      </c>
      <c r="BL79" s="131">
        <v>0</v>
      </c>
      <c r="BM79" s="131">
        <v>0</v>
      </c>
      <c r="BN79" s="131">
        <v>0</v>
      </c>
      <c r="BO79" s="131">
        <v>0</v>
      </c>
      <c r="BP79" s="131">
        <v>0</v>
      </c>
      <c r="BQ79" s="131">
        <v>0</v>
      </c>
      <c r="BR79" s="131">
        <v>0</v>
      </c>
      <c r="BS79" s="131">
        <v>0</v>
      </c>
      <c r="BT79" s="154">
        <v>0</v>
      </c>
      <c r="BU79" s="131">
        <v>0</v>
      </c>
      <c r="BV79" s="131">
        <v>0</v>
      </c>
      <c r="BW79" s="131">
        <v>0</v>
      </c>
      <c r="BX79" s="131">
        <v>0</v>
      </c>
      <c r="BY79" s="131">
        <v>0</v>
      </c>
      <c r="BZ79" s="131">
        <v>0</v>
      </c>
      <c r="CA79" s="131">
        <v>0</v>
      </c>
      <c r="CB79" s="131"/>
      <c r="CC79" s="154">
        <v>0</v>
      </c>
    </row>
    <row r="80" spans="1:81" s="86" customFormat="1">
      <c r="A80" s="115"/>
      <c r="B80" s="102" t="s">
        <v>114</v>
      </c>
      <c r="C80" s="65"/>
      <c r="D80" s="65"/>
      <c r="E80" s="65"/>
      <c r="F80" s="108"/>
      <c r="G80" s="108"/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0</v>
      </c>
      <c r="T80" s="15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62">
        <v>0</v>
      </c>
      <c r="AB80" s="62">
        <v>0</v>
      </c>
      <c r="AC80" s="62">
        <v>0</v>
      </c>
      <c r="AD80" s="62">
        <v>0</v>
      </c>
      <c r="AE80" s="62">
        <v>0</v>
      </c>
      <c r="AF80" s="62">
        <v>0</v>
      </c>
      <c r="AG80" s="152">
        <v>0</v>
      </c>
      <c r="AH80" s="62">
        <v>0</v>
      </c>
      <c r="AI80" s="62">
        <v>0</v>
      </c>
      <c r="AJ80" s="62">
        <v>0</v>
      </c>
      <c r="AK80" s="62">
        <v>0</v>
      </c>
      <c r="AL80" s="62">
        <v>0</v>
      </c>
      <c r="AM80" s="62">
        <v>0</v>
      </c>
      <c r="AN80" s="62">
        <v>0</v>
      </c>
      <c r="AO80" s="62">
        <v>0</v>
      </c>
      <c r="AP80" s="62">
        <v>0</v>
      </c>
      <c r="AQ80" s="62">
        <v>0</v>
      </c>
      <c r="AR80" s="62">
        <v>0</v>
      </c>
      <c r="AS80" s="62">
        <v>0</v>
      </c>
      <c r="AT80" s="152">
        <v>0</v>
      </c>
      <c r="AU80" s="62">
        <v>0</v>
      </c>
      <c r="AV80" s="62">
        <v>0</v>
      </c>
      <c r="AW80" s="62">
        <v>0</v>
      </c>
      <c r="AX80" s="62">
        <v>0</v>
      </c>
      <c r="AY80" s="62">
        <v>0</v>
      </c>
      <c r="AZ80" s="62">
        <v>0</v>
      </c>
      <c r="BA80" s="62">
        <v>0</v>
      </c>
      <c r="BB80" s="62">
        <v>0</v>
      </c>
      <c r="BC80" s="62">
        <v>0</v>
      </c>
      <c r="BD80" s="62">
        <v>0</v>
      </c>
      <c r="BE80" s="62">
        <v>0</v>
      </c>
      <c r="BF80" s="62">
        <v>0</v>
      </c>
      <c r="BG80" s="152">
        <v>0</v>
      </c>
      <c r="BH80" s="62">
        <v>0</v>
      </c>
      <c r="BI80" s="62">
        <v>0</v>
      </c>
      <c r="BJ80" s="62">
        <v>0</v>
      </c>
      <c r="BK80" s="62">
        <v>0</v>
      </c>
      <c r="BL80" s="62">
        <v>0</v>
      </c>
      <c r="BM80" s="62">
        <v>0</v>
      </c>
      <c r="BN80" s="62">
        <v>0</v>
      </c>
      <c r="BO80" s="62">
        <v>0</v>
      </c>
      <c r="BP80" s="62">
        <v>0</v>
      </c>
      <c r="BQ80" s="62">
        <v>0</v>
      </c>
      <c r="BR80" s="62">
        <v>0</v>
      </c>
      <c r="BS80" s="62">
        <v>0</v>
      </c>
      <c r="BT80" s="152">
        <v>0</v>
      </c>
      <c r="BU80" s="62"/>
      <c r="BV80" s="62"/>
      <c r="BW80" s="62"/>
      <c r="BX80" s="62"/>
      <c r="BY80" s="62"/>
      <c r="BZ80" s="62"/>
      <c r="CA80" s="62"/>
      <c r="CB80" s="62"/>
      <c r="CC80" s="152">
        <v>0</v>
      </c>
    </row>
    <row r="81" spans="1:81" s="115" customFormat="1">
      <c r="B81" s="102" t="s">
        <v>115</v>
      </c>
      <c r="C81" s="65"/>
      <c r="D81" s="65"/>
      <c r="E81" s="65"/>
      <c r="F81" s="108"/>
      <c r="G81" s="108"/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152">
        <v>0</v>
      </c>
      <c r="U81" s="62">
        <v>0</v>
      </c>
      <c r="V81" s="62">
        <v>0</v>
      </c>
      <c r="W81" s="62">
        <v>0</v>
      </c>
      <c r="X81" s="62">
        <v>0</v>
      </c>
      <c r="Y81" s="62">
        <v>0</v>
      </c>
      <c r="Z81" s="62">
        <v>0</v>
      </c>
      <c r="AA81" s="62">
        <v>0</v>
      </c>
      <c r="AB81" s="62">
        <v>0</v>
      </c>
      <c r="AC81" s="62">
        <v>0</v>
      </c>
      <c r="AD81" s="62">
        <v>0</v>
      </c>
      <c r="AE81" s="62">
        <v>0</v>
      </c>
      <c r="AF81" s="62">
        <v>0</v>
      </c>
      <c r="AG81" s="152">
        <v>0</v>
      </c>
      <c r="AH81" s="62">
        <v>0</v>
      </c>
      <c r="AI81" s="62">
        <v>0</v>
      </c>
      <c r="AJ81" s="62">
        <v>0</v>
      </c>
      <c r="AK81" s="62">
        <v>0</v>
      </c>
      <c r="AL81" s="62">
        <v>0</v>
      </c>
      <c r="AM81" s="62">
        <v>0</v>
      </c>
      <c r="AN81" s="62">
        <v>0</v>
      </c>
      <c r="AO81" s="62">
        <v>0</v>
      </c>
      <c r="AP81" s="62">
        <v>0</v>
      </c>
      <c r="AQ81" s="62">
        <v>0</v>
      </c>
      <c r="AR81" s="62">
        <v>0</v>
      </c>
      <c r="AS81" s="62">
        <v>0</v>
      </c>
      <c r="AT81" s="152">
        <v>0</v>
      </c>
      <c r="AU81" s="62">
        <v>0</v>
      </c>
      <c r="AV81" s="62">
        <v>0</v>
      </c>
      <c r="AW81" s="62">
        <v>0</v>
      </c>
      <c r="AX81" s="62">
        <v>0</v>
      </c>
      <c r="AY81" s="62">
        <v>0</v>
      </c>
      <c r="AZ81" s="62">
        <v>0</v>
      </c>
      <c r="BA81" s="62">
        <v>0</v>
      </c>
      <c r="BB81" s="62">
        <v>0</v>
      </c>
      <c r="BC81" s="62">
        <v>0</v>
      </c>
      <c r="BD81" s="62">
        <v>0</v>
      </c>
      <c r="BE81" s="62">
        <v>0</v>
      </c>
      <c r="BF81" s="62">
        <v>0</v>
      </c>
      <c r="BG81" s="152">
        <v>0</v>
      </c>
      <c r="BH81" s="62">
        <v>0</v>
      </c>
      <c r="BI81" s="62">
        <v>0</v>
      </c>
      <c r="BJ81" s="62">
        <v>0</v>
      </c>
      <c r="BK81" s="62">
        <v>0</v>
      </c>
      <c r="BL81" s="62">
        <v>0</v>
      </c>
      <c r="BM81" s="62">
        <v>0</v>
      </c>
      <c r="BN81" s="62">
        <v>0</v>
      </c>
      <c r="BO81" s="62">
        <v>0</v>
      </c>
      <c r="BP81" s="62">
        <v>0</v>
      </c>
      <c r="BQ81" s="62">
        <v>0</v>
      </c>
      <c r="BR81" s="62">
        <v>0</v>
      </c>
      <c r="BS81" s="62">
        <v>0</v>
      </c>
      <c r="BT81" s="152">
        <v>0</v>
      </c>
      <c r="BU81" s="62"/>
      <c r="BV81" s="62"/>
      <c r="BW81" s="62"/>
      <c r="BX81" s="62"/>
      <c r="BY81" s="62"/>
      <c r="BZ81" s="62"/>
      <c r="CA81" s="62"/>
      <c r="CB81" s="62"/>
      <c r="CC81" s="152">
        <v>0</v>
      </c>
    </row>
    <row r="82" spans="1:81" s="111" customFormat="1" ht="14">
      <c r="A82" s="86"/>
      <c r="B82" s="155" t="s">
        <v>116</v>
      </c>
      <c r="C82" s="66"/>
      <c r="D82" s="66"/>
      <c r="E82" s="66"/>
      <c r="F82" s="156"/>
      <c r="G82" s="156"/>
      <c r="H82" s="157">
        <v>0</v>
      </c>
      <c r="I82" s="157">
        <v>0</v>
      </c>
      <c r="J82" s="157">
        <v>0</v>
      </c>
      <c r="K82" s="157">
        <v>0</v>
      </c>
      <c r="L82" s="157">
        <v>0</v>
      </c>
      <c r="M82" s="157">
        <v>0</v>
      </c>
      <c r="N82" s="157">
        <v>0</v>
      </c>
      <c r="O82" s="157">
        <v>0</v>
      </c>
      <c r="P82" s="157">
        <v>0</v>
      </c>
      <c r="Q82" s="157">
        <v>0</v>
      </c>
      <c r="R82" s="157">
        <v>0</v>
      </c>
      <c r="S82" s="157">
        <v>0</v>
      </c>
      <c r="T82" s="158">
        <v>0</v>
      </c>
      <c r="U82" s="157">
        <v>0</v>
      </c>
      <c r="V82" s="157">
        <v>0</v>
      </c>
      <c r="W82" s="157">
        <v>0</v>
      </c>
      <c r="X82" s="157">
        <v>0</v>
      </c>
      <c r="Y82" s="157">
        <v>0</v>
      </c>
      <c r="Z82" s="157">
        <v>0</v>
      </c>
      <c r="AA82" s="157">
        <v>0</v>
      </c>
      <c r="AB82" s="157">
        <v>0</v>
      </c>
      <c r="AC82" s="157">
        <v>0</v>
      </c>
      <c r="AD82" s="157">
        <v>0</v>
      </c>
      <c r="AE82" s="157">
        <v>0</v>
      </c>
      <c r="AF82" s="157">
        <v>0</v>
      </c>
      <c r="AG82" s="158">
        <v>0</v>
      </c>
      <c r="AH82" s="157">
        <v>0</v>
      </c>
      <c r="AI82" s="157">
        <v>0</v>
      </c>
      <c r="AJ82" s="157">
        <v>0</v>
      </c>
      <c r="AK82" s="157">
        <v>0</v>
      </c>
      <c r="AL82" s="157">
        <v>0</v>
      </c>
      <c r="AM82" s="157">
        <v>0</v>
      </c>
      <c r="AN82" s="157">
        <v>0</v>
      </c>
      <c r="AO82" s="157">
        <v>0</v>
      </c>
      <c r="AP82" s="157">
        <v>0</v>
      </c>
      <c r="AQ82" s="157">
        <v>0</v>
      </c>
      <c r="AR82" s="157">
        <v>0</v>
      </c>
      <c r="AS82" s="157">
        <v>0</v>
      </c>
      <c r="AT82" s="158">
        <v>0</v>
      </c>
      <c r="AU82" s="157">
        <v>95832.93</v>
      </c>
      <c r="AV82" s="157">
        <v>95832.93</v>
      </c>
      <c r="AW82" s="157">
        <v>95832.93</v>
      </c>
      <c r="AX82" s="157">
        <v>95832.93</v>
      </c>
      <c r="AY82" s="157">
        <v>95832.93</v>
      </c>
      <c r="AZ82" s="157">
        <v>106409.28999999998</v>
      </c>
      <c r="BA82" s="157">
        <v>95832.93</v>
      </c>
      <c r="BB82" s="157">
        <v>105482.56</v>
      </c>
      <c r="BC82" s="157">
        <v>105482.56</v>
      </c>
      <c r="BD82" s="157">
        <v>105482.56</v>
      </c>
      <c r="BE82" s="157">
        <v>105482.56</v>
      </c>
      <c r="BF82" s="157">
        <v>105482.56</v>
      </c>
      <c r="BG82" s="158">
        <v>1208819.6700000002</v>
      </c>
      <c r="BH82" s="157">
        <v>177749.02628041804</v>
      </c>
      <c r="BI82" s="157">
        <v>105482.56</v>
      </c>
      <c r="BJ82" s="157">
        <v>105482.56</v>
      </c>
      <c r="BK82" s="157">
        <v>105482.56</v>
      </c>
      <c r="BL82" s="157">
        <v>105482.56</v>
      </c>
      <c r="BM82" s="157">
        <v>105482.56</v>
      </c>
      <c r="BN82" s="157">
        <v>105482.56</v>
      </c>
      <c r="BO82" s="157">
        <v>137132.86213647088</v>
      </c>
      <c r="BP82" s="157">
        <v>109691.47</v>
      </c>
      <c r="BQ82" s="157">
        <v>109691.47</v>
      </c>
      <c r="BR82" s="157">
        <v>109691.47472492326</v>
      </c>
      <c r="BS82" s="157">
        <v>109691.47472492326</v>
      </c>
      <c r="BT82" s="158">
        <v>1386543.1378667357</v>
      </c>
      <c r="BU82" s="157">
        <v>109691.47472492326</v>
      </c>
      <c r="BV82" s="157">
        <v>109691.47472492326</v>
      </c>
      <c r="BW82" s="157">
        <v>109691.47472492326</v>
      </c>
      <c r="BX82" s="157">
        <v>109691.47472492326</v>
      </c>
      <c r="BY82" s="157">
        <v>109691.47472492326</v>
      </c>
      <c r="BZ82" s="157">
        <v>109691.47472492326</v>
      </c>
      <c r="CA82" s="157">
        <v>109693.88</v>
      </c>
      <c r="CB82" s="157">
        <v>114216.07</v>
      </c>
      <c r="CC82" s="158">
        <v>882058.79834953952</v>
      </c>
    </row>
    <row r="83" spans="1:81" s="107" customFormat="1" ht="14">
      <c r="A83" s="86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159"/>
    </row>
    <row r="84" spans="1:81" s="107" customFormat="1" ht="14">
      <c r="A84" s="86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159"/>
    </row>
    <row r="85" spans="1:81" s="100" customFormat="1" ht="14">
      <c r="A85" s="86"/>
      <c r="B85" s="94" t="s">
        <v>90</v>
      </c>
      <c r="C85" s="95"/>
      <c r="D85" s="95"/>
      <c r="E85" s="95"/>
      <c r="F85" s="96"/>
      <c r="G85" s="96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150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150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150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150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150"/>
      <c r="BU85" s="95"/>
      <c r="BV85" s="95"/>
      <c r="BW85" s="95"/>
      <c r="BX85" s="95"/>
      <c r="BY85" s="95"/>
      <c r="BZ85" s="95"/>
      <c r="CA85" s="95"/>
      <c r="CB85" s="95"/>
      <c r="CC85" s="150"/>
    </row>
    <row r="86" spans="1:81" s="107" customFormat="1" ht="14">
      <c r="A86" s="101"/>
      <c r="B86" s="134" t="s">
        <v>107</v>
      </c>
      <c r="C86" s="67"/>
      <c r="D86" s="67"/>
      <c r="E86" s="67"/>
      <c r="F86" s="104"/>
      <c r="G86" s="104"/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2226743.8400000003</v>
      </c>
      <c r="T86" s="151">
        <v>2226743.8400000003</v>
      </c>
      <c r="U86" s="68">
        <v>2734024.53</v>
      </c>
      <c r="V86" s="68">
        <v>2153155.0099999998</v>
      </c>
      <c r="W86" s="68">
        <v>1406019.3466666667</v>
      </c>
      <c r="X86" s="68">
        <v>281003.58903672814</v>
      </c>
      <c r="Y86" s="68">
        <v>55890.789036727903</v>
      </c>
      <c r="Z86" s="68">
        <v>253445.58999999994</v>
      </c>
      <c r="AA86" s="68">
        <v>663960.45079999999</v>
      </c>
      <c r="AB86" s="68">
        <v>907706.42159999977</v>
      </c>
      <c r="AC86" s="68">
        <v>1110500.2820000001</v>
      </c>
      <c r="AD86" s="68">
        <v>1219781.7299999995</v>
      </c>
      <c r="AE86" s="68">
        <v>1515338.3537833332</v>
      </c>
      <c r="AF86" s="68">
        <v>1991974.4700000004</v>
      </c>
      <c r="AG86" s="151">
        <v>14292800.562923457</v>
      </c>
      <c r="AH86" s="68">
        <v>2066044.8149999999</v>
      </c>
      <c r="AI86" s="68">
        <v>1460242.86</v>
      </c>
      <c r="AJ86" s="68">
        <v>1499214.65</v>
      </c>
      <c r="AK86" s="68">
        <v>1258523.71</v>
      </c>
      <c r="AL86" s="68">
        <v>1448090.4200000004</v>
      </c>
      <c r="AM86" s="68">
        <v>1684760.96</v>
      </c>
      <c r="AN86" s="68">
        <v>1816302.8369999991</v>
      </c>
      <c r="AO86" s="68">
        <v>1813796.0400000005</v>
      </c>
      <c r="AP86" s="68">
        <v>1744927.0200000003</v>
      </c>
      <c r="AQ86" s="68">
        <v>2489638.7199999997</v>
      </c>
      <c r="AR86" s="68">
        <v>2020481.9300000002</v>
      </c>
      <c r="AS86" s="68">
        <v>2461767.7800000003</v>
      </c>
      <c r="AT86" s="151">
        <v>21763791.742000002</v>
      </c>
      <c r="AU86" s="68">
        <v>3005818.11</v>
      </c>
      <c r="AV86" s="68">
        <v>2100399.0599999996</v>
      </c>
      <c r="AW86" s="68">
        <v>1861176.5799999998</v>
      </c>
      <c r="AX86" s="68">
        <v>2206439.09</v>
      </c>
      <c r="AY86" s="68">
        <v>2165543.4659358552</v>
      </c>
      <c r="AZ86" s="68">
        <v>2115577.7960463604</v>
      </c>
      <c r="BA86" s="68">
        <v>2183206.8099999996</v>
      </c>
      <c r="BB86" s="68">
        <v>2230718.819700981</v>
      </c>
      <c r="BC86" s="68">
        <v>2059025.5700859625</v>
      </c>
      <c r="BD86" s="68">
        <v>1931216.7391891535</v>
      </c>
      <c r="BE86" s="68">
        <v>2279409.3789562653</v>
      </c>
      <c r="BF86" s="68">
        <v>2587170.3952341322</v>
      </c>
      <c r="BG86" s="151">
        <v>26725701.815148707</v>
      </c>
      <c r="BH86" s="68">
        <v>3343555.3547499999</v>
      </c>
      <c r="BI86" s="68">
        <v>2636830.2438776563</v>
      </c>
      <c r="BJ86" s="68">
        <v>2102622.12</v>
      </c>
      <c r="BK86" s="68">
        <v>2163097.46</v>
      </c>
      <c r="BL86" s="68">
        <v>2464252.9704228425</v>
      </c>
      <c r="BM86" s="68">
        <v>2309662.0555224395</v>
      </c>
      <c r="BN86" s="68">
        <v>2247034.8517571562</v>
      </c>
      <c r="BO86" s="68">
        <v>2561272.67</v>
      </c>
      <c r="BP86" s="68">
        <v>2090386.2000000011</v>
      </c>
      <c r="BQ86" s="68">
        <v>2714089.040000001</v>
      </c>
      <c r="BR86" s="68">
        <v>2431546.3600000003</v>
      </c>
      <c r="BS86" s="68">
        <v>3118812.6842575362</v>
      </c>
      <c r="BT86" s="151">
        <v>30183162.010587633</v>
      </c>
      <c r="BU86" s="68">
        <v>3565325.8600000008</v>
      </c>
      <c r="BV86" s="68">
        <v>3114361.0300000003</v>
      </c>
      <c r="BW86" s="68">
        <v>2600192.7799999998</v>
      </c>
      <c r="BX86" s="68">
        <v>3078002.5399999996</v>
      </c>
      <c r="BY86" s="68">
        <v>2456772.5199999991</v>
      </c>
      <c r="BZ86" s="68">
        <v>2545221.46</v>
      </c>
      <c r="CA86" s="68">
        <v>2628152.65</v>
      </c>
      <c r="CB86" s="68">
        <v>2750681.5999999996</v>
      </c>
      <c r="CC86" s="151">
        <v>22738710.439999998</v>
      </c>
    </row>
    <row r="87" spans="1:81" s="93" customFormat="1" ht="14">
      <c r="A87" s="86"/>
      <c r="B87" s="102" t="s">
        <v>108</v>
      </c>
      <c r="C87" s="65"/>
      <c r="D87" s="65"/>
      <c r="E87" s="65"/>
      <c r="F87" s="108"/>
      <c r="G87" s="108"/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  <c r="S87" s="62">
        <v>866167.17000000016</v>
      </c>
      <c r="T87" s="152">
        <v>866167.17000000016</v>
      </c>
      <c r="U87" s="62">
        <v>1273715.1399999999</v>
      </c>
      <c r="V87" s="62">
        <v>894310.26</v>
      </c>
      <c r="W87" s="62">
        <v>707323.17</v>
      </c>
      <c r="X87" s="62">
        <v>48520.300000000047</v>
      </c>
      <c r="Y87" s="62">
        <v>3491.06</v>
      </c>
      <c r="Z87" s="62">
        <v>24454.45</v>
      </c>
      <c r="AA87" s="62">
        <v>149312.28000000003</v>
      </c>
      <c r="AB87" s="62">
        <v>430011.43159999972</v>
      </c>
      <c r="AC87" s="62">
        <v>589120.36361333332</v>
      </c>
      <c r="AD87" s="62">
        <v>644215.40999999957</v>
      </c>
      <c r="AE87" s="62">
        <v>737729.15378333325</v>
      </c>
      <c r="AF87" s="62">
        <v>1031286.37405</v>
      </c>
      <c r="AG87" s="152">
        <v>6533489.3930466659</v>
      </c>
      <c r="AH87" s="62">
        <v>1134522.2450000001</v>
      </c>
      <c r="AI87" s="62">
        <v>838629.52999999991</v>
      </c>
      <c r="AJ87" s="62">
        <v>808098.70445234515</v>
      </c>
      <c r="AK87" s="62">
        <v>725401.09000000008</v>
      </c>
      <c r="AL87" s="62">
        <v>825436.02</v>
      </c>
      <c r="AM87" s="62">
        <v>914648.21999999986</v>
      </c>
      <c r="AN87" s="62">
        <v>957767.02</v>
      </c>
      <c r="AO87" s="62">
        <v>880450.49000000069</v>
      </c>
      <c r="AP87" s="62">
        <v>943251.45000000007</v>
      </c>
      <c r="AQ87" s="62">
        <v>1481252.5099999998</v>
      </c>
      <c r="AR87" s="62">
        <v>1022828.73</v>
      </c>
      <c r="AS87" s="62">
        <v>1130042.69</v>
      </c>
      <c r="AT87" s="152">
        <v>11662328.699452346</v>
      </c>
      <c r="AU87" s="62">
        <v>1516433.77</v>
      </c>
      <c r="AV87" s="62">
        <v>1148371.1899999997</v>
      </c>
      <c r="AW87" s="62">
        <v>1202372.9099999999</v>
      </c>
      <c r="AX87" s="62">
        <v>1166490.3299999994</v>
      </c>
      <c r="AY87" s="62">
        <v>1148173.93</v>
      </c>
      <c r="AZ87" s="62">
        <v>1129242.6999999997</v>
      </c>
      <c r="BA87" s="62">
        <v>1170819.7899999998</v>
      </c>
      <c r="BB87" s="62">
        <v>1169995.2399999998</v>
      </c>
      <c r="BC87" s="62">
        <v>1216858.1200000001</v>
      </c>
      <c r="BD87" s="62">
        <v>1114699.8900000001</v>
      </c>
      <c r="BE87" s="62">
        <v>1225869.55</v>
      </c>
      <c r="BF87" s="62">
        <v>1229195.8973968229</v>
      </c>
      <c r="BG87" s="152">
        <v>14438523.317396821</v>
      </c>
      <c r="BH87" s="62">
        <v>1873692.7347499998</v>
      </c>
      <c r="BI87" s="62">
        <v>1220316.6600000011</v>
      </c>
      <c r="BJ87" s="62">
        <v>1194065.79</v>
      </c>
      <c r="BK87" s="62">
        <v>1201318.47</v>
      </c>
      <c r="BL87" s="62">
        <v>1267289.3190000001</v>
      </c>
      <c r="BM87" s="62">
        <v>1288793.0319999999</v>
      </c>
      <c r="BN87" s="62">
        <v>1225367.76</v>
      </c>
      <c r="BO87" s="62">
        <v>1221028.78</v>
      </c>
      <c r="BP87" s="62">
        <v>1170387.4200000011</v>
      </c>
      <c r="BQ87" s="62">
        <v>1510964.9900000009</v>
      </c>
      <c r="BR87" s="62">
        <v>1206251.1100000001</v>
      </c>
      <c r="BS87" s="62">
        <v>1383104.25</v>
      </c>
      <c r="BT87" s="152">
        <v>15762580.315750001</v>
      </c>
      <c r="BU87" s="62">
        <v>1761213.8500000013</v>
      </c>
      <c r="BV87" s="62">
        <v>1304275.4000000001</v>
      </c>
      <c r="BW87" s="62">
        <v>1376616.6599999997</v>
      </c>
      <c r="BX87" s="62">
        <v>1647385.4499999995</v>
      </c>
      <c r="BY87" s="62">
        <v>1290964.9199999992</v>
      </c>
      <c r="BZ87" s="62">
        <v>1224363.6200000001</v>
      </c>
      <c r="CA87" s="62">
        <v>1266879.3399999999</v>
      </c>
      <c r="CB87" s="62">
        <v>1279996.2199999993</v>
      </c>
      <c r="CC87" s="152">
        <v>11151695.459999997</v>
      </c>
    </row>
    <row r="88" spans="1:81" s="86" customFormat="1">
      <c r="B88" s="102" t="s">
        <v>109</v>
      </c>
      <c r="C88" s="65"/>
      <c r="D88" s="65"/>
      <c r="E88" s="65"/>
      <c r="F88" s="108"/>
      <c r="G88" s="108"/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  <c r="S88" s="62">
        <v>290203.71999999997</v>
      </c>
      <c r="T88" s="152">
        <v>290203.71999999997</v>
      </c>
      <c r="U88" s="62">
        <v>429630.95</v>
      </c>
      <c r="V88" s="62">
        <v>562128.91999999993</v>
      </c>
      <c r="W88" s="62">
        <v>253551.31</v>
      </c>
      <c r="X88" s="62">
        <v>203422.08000000005</v>
      </c>
      <c r="Y88" s="62">
        <v>49360.98000000001</v>
      </c>
      <c r="Z88" s="62">
        <v>52029.649999999987</v>
      </c>
      <c r="AA88" s="62">
        <v>230009.70079999996</v>
      </c>
      <c r="AB88" s="62">
        <v>117247.79</v>
      </c>
      <c r="AC88" s="62">
        <v>120147.85272000001</v>
      </c>
      <c r="AD88" s="62">
        <v>71512</v>
      </c>
      <c r="AE88" s="62">
        <v>139732.13</v>
      </c>
      <c r="AF88" s="62">
        <v>240750.40530000001</v>
      </c>
      <c r="AG88" s="152">
        <v>2469523.7688200003</v>
      </c>
      <c r="AH88" s="62">
        <v>322980.89999999997</v>
      </c>
      <c r="AI88" s="62">
        <v>112334</v>
      </c>
      <c r="AJ88" s="62">
        <v>111110.8</v>
      </c>
      <c r="AK88" s="62">
        <v>89789</v>
      </c>
      <c r="AL88" s="62">
        <v>61308.170000000006</v>
      </c>
      <c r="AM88" s="62">
        <v>122663.83</v>
      </c>
      <c r="AN88" s="62">
        <v>161875.00000000003</v>
      </c>
      <c r="AO88" s="62">
        <v>224076.10000000003</v>
      </c>
      <c r="AP88" s="62">
        <v>125786.84</v>
      </c>
      <c r="AQ88" s="62">
        <v>106239.69</v>
      </c>
      <c r="AR88" s="62">
        <v>227920.10000000003</v>
      </c>
      <c r="AS88" s="62">
        <v>243350.68000000002</v>
      </c>
      <c r="AT88" s="152">
        <v>1909435.11</v>
      </c>
      <c r="AU88" s="62">
        <v>468000.85999999993</v>
      </c>
      <c r="AV88" s="62">
        <v>227375.47</v>
      </c>
      <c r="AW88" s="62">
        <v>113379.30999999995</v>
      </c>
      <c r="AX88" s="62">
        <v>119392.54999999996</v>
      </c>
      <c r="AY88" s="62">
        <v>186800.36000000002</v>
      </c>
      <c r="AZ88" s="62">
        <v>200956.52999999997</v>
      </c>
      <c r="BA88" s="62">
        <v>171122.16</v>
      </c>
      <c r="BB88" s="62">
        <v>239662.32000000004</v>
      </c>
      <c r="BC88" s="62">
        <v>110057.07999999999</v>
      </c>
      <c r="BD88" s="62">
        <v>95065.280000000013</v>
      </c>
      <c r="BE88" s="62">
        <v>144706.32999999996</v>
      </c>
      <c r="BF88" s="62">
        <v>179112.71025000003</v>
      </c>
      <c r="BG88" s="152">
        <v>2255630.96025</v>
      </c>
      <c r="BH88" s="62">
        <v>580160</v>
      </c>
      <c r="BI88" s="62">
        <v>367524</v>
      </c>
      <c r="BJ88" s="62">
        <v>144239</v>
      </c>
      <c r="BK88" s="62">
        <v>121370</v>
      </c>
      <c r="BL88" s="62">
        <v>240318</v>
      </c>
      <c r="BM88" s="62">
        <v>243247</v>
      </c>
      <c r="BN88" s="62">
        <v>208418</v>
      </c>
      <c r="BO88" s="62">
        <v>338378</v>
      </c>
      <c r="BP88" s="62">
        <v>124685</v>
      </c>
      <c r="BQ88" s="62">
        <v>128829</v>
      </c>
      <c r="BR88" s="62">
        <v>234061</v>
      </c>
      <c r="BS88" s="62">
        <v>251160</v>
      </c>
      <c r="BT88" s="152">
        <v>2982389</v>
      </c>
      <c r="BU88" s="62">
        <v>740143.48</v>
      </c>
      <c r="BV88" s="62">
        <v>503808.92</v>
      </c>
      <c r="BW88" s="62">
        <v>168404.09</v>
      </c>
      <c r="BX88" s="62">
        <v>343802.02</v>
      </c>
      <c r="BY88" s="62">
        <v>150381.34</v>
      </c>
      <c r="BZ88" s="62">
        <v>236562.63</v>
      </c>
      <c r="CA88" s="62">
        <v>345257.8</v>
      </c>
      <c r="CB88" s="62">
        <v>426839.21</v>
      </c>
      <c r="CC88" s="152">
        <v>2915199.4899999998</v>
      </c>
    </row>
    <row r="89" spans="1:81" s="86" customFormat="1">
      <c r="B89" s="102" t="s">
        <v>110</v>
      </c>
      <c r="C89" s="67"/>
      <c r="D89" s="67"/>
      <c r="E89" s="67"/>
      <c r="F89" s="108"/>
      <c r="G89" s="108"/>
      <c r="H89" s="62">
        <v>0</v>
      </c>
      <c r="I89" s="62">
        <v>0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362031.23</v>
      </c>
      <c r="T89" s="152">
        <v>362031.23</v>
      </c>
      <c r="U89" s="62">
        <v>294153.24</v>
      </c>
      <c r="V89" s="62">
        <v>264086.48</v>
      </c>
      <c r="W89" s="62">
        <v>175447.32</v>
      </c>
      <c r="X89" s="62">
        <v>5978.44</v>
      </c>
      <c r="Y89" s="62">
        <v>26427.93</v>
      </c>
      <c r="Z89" s="62">
        <v>34608.429999999993</v>
      </c>
      <c r="AA89" s="62">
        <v>58729.68</v>
      </c>
      <c r="AB89" s="62">
        <v>72142.069999999992</v>
      </c>
      <c r="AC89" s="62">
        <v>117257.40900000001</v>
      </c>
      <c r="AD89" s="62">
        <v>127509.81999999999</v>
      </c>
      <c r="AE89" s="62">
        <v>202432.8</v>
      </c>
      <c r="AF89" s="62">
        <v>266739.5135</v>
      </c>
      <c r="AG89" s="152">
        <v>1645513.1325000003</v>
      </c>
      <c r="AH89" s="62">
        <v>251401.12</v>
      </c>
      <c r="AI89" s="62">
        <v>195536.88</v>
      </c>
      <c r="AJ89" s="62">
        <v>244522.4</v>
      </c>
      <c r="AK89" s="62">
        <v>202987.85</v>
      </c>
      <c r="AL89" s="62">
        <v>222015.61</v>
      </c>
      <c r="AM89" s="62">
        <v>256306.75</v>
      </c>
      <c r="AN89" s="62">
        <v>250996.37999999998</v>
      </c>
      <c r="AO89" s="62">
        <v>288325.92</v>
      </c>
      <c r="AP89" s="62">
        <v>295417.87</v>
      </c>
      <c r="AQ89" s="62">
        <v>302862.27</v>
      </c>
      <c r="AR89" s="62">
        <v>396814.23000000004</v>
      </c>
      <c r="AS89" s="62">
        <v>431281.92000000004</v>
      </c>
      <c r="AT89" s="152">
        <v>3338469.1999999997</v>
      </c>
      <c r="AU89" s="62">
        <v>333358.23000000004</v>
      </c>
      <c r="AV89" s="62">
        <v>287481.96000000002</v>
      </c>
      <c r="AW89" s="62">
        <v>378700.44</v>
      </c>
      <c r="AX89" s="62">
        <v>286517.66000000003</v>
      </c>
      <c r="AY89" s="62">
        <v>313546.31</v>
      </c>
      <c r="AZ89" s="62">
        <v>330092.24999999994</v>
      </c>
      <c r="BA89" s="62">
        <v>297234.51</v>
      </c>
      <c r="BB89" s="62">
        <v>301670.84000000003</v>
      </c>
      <c r="BC89" s="62">
        <v>315499.92</v>
      </c>
      <c r="BD89" s="62">
        <v>240341.34000000003</v>
      </c>
      <c r="BE89" s="62">
        <v>294120.72999999992</v>
      </c>
      <c r="BF89" s="62">
        <v>352718.02525404829</v>
      </c>
      <c r="BG89" s="152">
        <v>3731282.2152540484</v>
      </c>
      <c r="BH89" s="62">
        <v>300917</v>
      </c>
      <c r="BI89" s="62">
        <v>268498</v>
      </c>
      <c r="BJ89" s="62">
        <v>242654</v>
      </c>
      <c r="BK89" s="62">
        <v>260978</v>
      </c>
      <c r="BL89" s="62">
        <v>294044</v>
      </c>
      <c r="BM89" s="62">
        <v>285413</v>
      </c>
      <c r="BN89" s="62">
        <v>250295</v>
      </c>
      <c r="BO89" s="62">
        <v>341535</v>
      </c>
      <c r="BP89" s="62">
        <v>261383</v>
      </c>
      <c r="BQ89" s="62">
        <v>317839</v>
      </c>
      <c r="BR89" s="62">
        <v>270826</v>
      </c>
      <c r="BS89" s="62">
        <v>475797</v>
      </c>
      <c r="BT89" s="152">
        <v>3570179</v>
      </c>
      <c r="BU89" s="62">
        <v>368157.15</v>
      </c>
      <c r="BV89" s="62">
        <v>304087.61</v>
      </c>
      <c r="BW89" s="62">
        <v>305337.95999999996</v>
      </c>
      <c r="BX89" s="62">
        <v>350456.96</v>
      </c>
      <c r="BY89" s="62">
        <v>360929.25</v>
      </c>
      <c r="BZ89" s="62">
        <v>346288.29000000004</v>
      </c>
      <c r="CA89" s="62">
        <v>317181.86</v>
      </c>
      <c r="CB89" s="62">
        <v>291336.37</v>
      </c>
      <c r="CC89" s="152">
        <v>2643775.4500000002</v>
      </c>
    </row>
    <row r="90" spans="1:81" s="86" customFormat="1">
      <c r="B90" s="102" t="s">
        <v>111</v>
      </c>
      <c r="C90" s="67"/>
      <c r="D90" s="67"/>
      <c r="E90" s="67"/>
      <c r="F90" s="108"/>
      <c r="G90" s="108"/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665836.14</v>
      </c>
      <c r="T90" s="152">
        <v>665836.14</v>
      </c>
      <c r="U90" s="62">
        <v>695429.99</v>
      </c>
      <c r="V90" s="62">
        <v>411802.26666666666</v>
      </c>
      <c r="W90" s="62">
        <v>245567.07666666669</v>
      </c>
      <c r="X90" s="62">
        <v>23020.1</v>
      </c>
      <c r="Y90" s="62">
        <v>-23408.69</v>
      </c>
      <c r="Z90" s="62">
        <v>142339.70000000001</v>
      </c>
      <c r="AA90" s="62">
        <v>224999.72000000003</v>
      </c>
      <c r="AB90" s="62">
        <v>277707.88000000006</v>
      </c>
      <c r="AC90" s="62">
        <v>276776.23</v>
      </c>
      <c r="AD90" s="62">
        <v>363647.46000000008</v>
      </c>
      <c r="AE90" s="62">
        <v>401487.75</v>
      </c>
      <c r="AF90" s="62">
        <v>427308.35999999987</v>
      </c>
      <c r="AG90" s="152">
        <v>3466677.8433333333</v>
      </c>
      <c r="AH90" s="62">
        <v>335732.52999999991</v>
      </c>
      <c r="AI90" s="62">
        <v>274980.86000000004</v>
      </c>
      <c r="AJ90" s="62">
        <v>278968.57</v>
      </c>
      <c r="AK90" s="62">
        <v>228992.36</v>
      </c>
      <c r="AL90" s="62">
        <v>308239.20999999996</v>
      </c>
      <c r="AM90" s="62">
        <v>377933.56</v>
      </c>
      <c r="AN90" s="62">
        <v>409170.75</v>
      </c>
      <c r="AO90" s="62">
        <v>407763.48</v>
      </c>
      <c r="AP90" s="62">
        <v>351580.57000000012</v>
      </c>
      <c r="AQ90" s="62">
        <v>508093.27</v>
      </c>
      <c r="AR90" s="62">
        <v>338072.81000000006</v>
      </c>
      <c r="AS90" s="62">
        <v>626778.81000000006</v>
      </c>
      <c r="AT90" s="152">
        <v>4446306.78</v>
      </c>
      <c r="AU90" s="62">
        <v>663744.52</v>
      </c>
      <c r="AV90" s="62">
        <v>416792.80999999994</v>
      </c>
      <c r="AW90" s="62">
        <v>47552.530000000013</v>
      </c>
      <c r="AX90" s="62">
        <v>609801.97</v>
      </c>
      <c r="AY90" s="62">
        <v>497515.11593585496</v>
      </c>
      <c r="AZ90" s="62">
        <v>416885.67924137641</v>
      </c>
      <c r="BA90" s="62">
        <v>526385.03</v>
      </c>
      <c r="BB90" s="62">
        <v>490621.56089599669</v>
      </c>
      <c r="BC90" s="62">
        <v>398110.92808596301</v>
      </c>
      <c r="BD90" s="62">
        <v>451871.5491891533</v>
      </c>
      <c r="BE90" s="62">
        <v>560544.49895626504</v>
      </c>
      <c r="BF90" s="62">
        <v>796050.9823332607</v>
      </c>
      <c r="BG90" s="152">
        <v>5875877.1746378699</v>
      </c>
      <c r="BH90" s="62">
        <v>541078.19999999995</v>
      </c>
      <c r="BI90" s="62">
        <v>765684.96387765498</v>
      </c>
      <c r="BJ90" s="62">
        <v>504144.07</v>
      </c>
      <c r="BK90" s="62">
        <v>545920.03999999992</v>
      </c>
      <c r="BL90" s="62">
        <v>550909.02142284275</v>
      </c>
      <c r="BM90" s="62">
        <v>483819.18352243974</v>
      </c>
      <c r="BN90" s="62">
        <v>521803.93175715604</v>
      </c>
      <c r="BO90" s="62">
        <v>637325.11</v>
      </c>
      <c r="BP90" s="62">
        <v>504040.35000000003</v>
      </c>
      <c r="BQ90" s="62">
        <v>659120.69999999995</v>
      </c>
      <c r="BR90" s="62">
        <v>687958.03</v>
      </c>
      <c r="BS90" s="62">
        <v>963901.25425753603</v>
      </c>
      <c r="BT90" s="152">
        <v>7365704.8548376299</v>
      </c>
      <c r="BU90" s="62">
        <v>633217.03</v>
      </c>
      <c r="BV90" s="62">
        <v>934340.5</v>
      </c>
      <c r="BW90" s="62">
        <v>669503.84</v>
      </c>
      <c r="BX90" s="62">
        <v>642703.48</v>
      </c>
      <c r="BY90" s="62">
        <v>590000</v>
      </c>
      <c r="BZ90" s="62">
        <v>714087.8</v>
      </c>
      <c r="CA90" s="62">
        <v>640460.4</v>
      </c>
      <c r="CB90" s="62">
        <v>704709.85</v>
      </c>
      <c r="CC90" s="152">
        <v>5529022.9000000004</v>
      </c>
    </row>
    <row r="91" spans="1:81" s="111" customFormat="1" ht="14">
      <c r="A91" s="86"/>
      <c r="B91" s="102" t="s">
        <v>112</v>
      </c>
      <c r="C91" s="65"/>
      <c r="D91" s="65"/>
      <c r="E91" s="65"/>
      <c r="F91" s="108"/>
      <c r="G91" s="108"/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42505.579999999994</v>
      </c>
      <c r="T91" s="152">
        <v>42505.579999999994</v>
      </c>
      <c r="U91" s="62">
        <v>41095.21</v>
      </c>
      <c r="V91" s="62">
        <v>20827.083333333179</v>
      </c>
      <c r="W91" s="62">
        <v>24130.47</v>
      </c>
      <c r="X91" s="62">
        <v>62.669036728024402</v>
      </c>
      <c r="Y91" s="62">
        <v>19.509036727904501</v>
      </c>
      <c r="Z91" s="62">
        <v>13.3599999999569</v>
      </c>
      <c r="AA91" s="62">
        <v>909.07</v>
      </c>
      <c r="AB91" s="62">
        <v>10597.25</v>
      </c>
      <c r="AC91" s="62">
        <v>7198.4266666666672</v>
      </c>
      <c r="AD91" s="62">
        <v>12897.04</v>
      </c>
      <c r="AE91" s="62">
        <v>33956.519999999997</v>
      </c>
      <c r="AF91" s="62">
        <v>25889.817150000661</v>
      </c>
      <c r="AG91" s="152">
        <v>177596.42522345638</v>
      </c>
      <c r="AH91" s="62">
        <v>21408.019999999997</v>
      </c>
      <c r="AI91" s="62">
        <v>38761.589999999997</v>
      </c>
      <c r="AJ91" s="62">
        <v>56514.175547654835</v>
      </c>
      <c r="AK91" s="62">
        <v>11353.41</v>
      </c>
      <c r="AL91" s="62">
        <v>31091.410000000433</v>
      </c>
      <c r="AM91" s="62">
        <v>13208.6</v>
      </c>
      <c r="AN91" s="62">
        <v>36493.686999999118</v>
      </c>
      <c r="AO91" s="62">
        <v>13180.049999999897</v>
      </c>
      <c r="AP91" s="62">
        <v>28890.290000000005</v>
      </c>
      <c r="AQ91" s="62">
        <v>91190.98000000001</v>
      </c>
      <c r="AR91" s="62">
        <v>34846.06</v>
      </c>
      <c r="AS91" s="62">
        <v>30313.680000000004</v>
      </c>
      <c r="AT91" s="152">
        <v>407251.95254765428</v>
      </c>
      <c r="AU91" s="62">
        <v>24280.73</v>
      </c>
      <c r="AV91" s="62">
        <v>20377.63</v>
      </c>
      <c r="AW91" s="62">
        <v>119171.39</v>
      </c>
      <c r="AX91" s="62">
        <v>24236.58</v>
      </c>
      <c r="AY91" s="62">
        <v>19507.75</v>
      </c>
      <c r="AZ91" s="62">
        <v>38400.636804984242</v>
      </c>
      <c r="BA91" s="62">
        <v>17645.32</v>
      </c>
      <c r="BB91" s="62">
        <v>28768.858804984302</v>
      </c>
      <c r="BC91" s="62">
        <v>18499.52199999947</v>
      </c>
      <c r="BD91" s="62">
        <v>29238.68</v>
      </c>
      <c r="BE91" s="62">
        <v>54168.270000000455</v>
      </c>
      <c r="BF91" s="62">
        <v>30092.780000000359</v>
      </c>
      <c r="BG91" s="152">
        <v>424388.1476099689</v>
      </c>
      <c r="BH91" s="62">
        <v>47707.420000000006</v>
      </c>
      <c r="BI91" s="62">
        <v>14806.619999999999</v>
      </c>
      <c r="BJ91" s="62">
        <v>17519.259999999998</v>
      </c>
      <c r="BK91" s="62">
        <v>33510.949999999997</v>
      </c>
      <c r="BL91" s="62">
        <v>111692.62999999999</v>
      </c>
      <c r="BM91" s="62">
        <v>8389.84</v>
      </c>
      <c r="BN91" s="62">
        <v>41150.159999999996</v>
      </c>
      <c r="BO91" s="62">
        <v>23005.779999999995</v>
      </c>
      <c r="BP91" s="62">
        <v>29890.43</v>
      </c>
      <c r="BQ91" s="62">
        <v>97335.35</v>
      </c>
      <c r="BR91" s="62">
        <v>32450.219999999998</v>
      </c>
      <c r="BS91" s="62">
        <v>44850.18</v>
      </c>
      <c r="BT91" s="152">
        <v>502308.83999999991</v>
      </c>
      <c r="BU91" s="62">
        <v>62594.349999999991</v>
      </c>
      <c r="BV91" s="62">
        <v>67848.600000000006</v>
      </c>
      <c r="BW91" s="62">
        <v>80330.23</v>
      </c>
      <c r="BX91" s="62">
        <v>93654.63</v>
      </c>
      <c r="BY91" s="62">
        <v>64497.009999999995</v>
      </c>
      <c r="BZ91" s="62">
        <v>23919.119999999999</v>
      </c>
      <c r="CA91" s="62">
        <v>58373.25</v>
      </c>
      <c r="CB91" s="62">
        <v>47799.95000000023</v>
      </c>
      <c r="CC91" s="152">
        <v>499017.14000000025</v>
      </c>
    </row>
    <row r="92" spans="1:81" s="107" customFormat="1" ht="14">
      <c r="A92" s="86"/>
      <c r="B92" s="134" t="s">
        <v>113</v>
      </c>
      <c r="C92" s="112"/>
      <c r="D92" s="112"/>
      <c r="E92" s="112"/>
      <c r="F92" s="84"/>
      <c r="G92" s="84"/>
      <c r="H92" s="153">
        <v>0</v>
      </c>
      <c r="I92" s="153">
        <v>0</v>
      </c>
      <c r="J92" s="153">
        <v>0</v>
      </c>
      <c r="K92" s="131">
        <v>0</v>
      </c>
      <c r="L92" s="131">
        <v>0</v>
      </c>
      <c r="M92" s="131">
        <v>0</v>
      </c>
      <c r="N92" s="131">
        <v>0</v>
      </c>
      <c r="O92" s="131">
        <v>0</v>
      </c>
      <c r="P92" s="131">
        <v>0</v>
      </c>
      <c r="Q92" s="131">
        <v>0</v>
      </c>
      <c r="R92" s="131">
        <v>0</v>
      </c>
      <c r="S92" s="131">
        <v>-271391.88</v>
      </c>
      <c r="T92" s="154">
        <v>-271391.88</v>
      </c>
      <c r="U92" s="131">
        <v>-249539.18903206324</v>
      </c>
      <c r="V92" s="131">
        <v>-305079.26</v>
      </c>
      <c r="W92" s="131">
        <v>-226249.53999999998</v>
      </c>
      <c r="X92" s="131">
        <v>-96939.779036727938</v>
      </c>
      <c r="Y92" s="131">
        <v>-24753.89903672794</v>
      </c>
      <c r="Z92" s="131">
        <v>-16376.6</v>
      </c>
      <c r="AA92" s="131">
        <v>-33029.403208587413</v>
      </c>
      <c r="AB92" s="131">
        <v>-104154.92000000001</v>
      </c>
      <c r="AC92" s="131">
        <v>-148216.78</v>
      </c>
      <c r="AD92" s="131">
        <v>-186744.69999999995</v>
      </c>
      <c r="AE92" s="131">
        <v>-145475.08999999991</v>
      </c>
      <c r="AF92" s="131">
        <v>-374554.45999999996</v>
      </c>
      <c r="AG92" s="154">
        <v>-1911113.6203141063</v>
      </c>
      <c r="AH92" s="131">
        <v>-198644.36000000002</v>
      </c>
      <c r="AI92" s="131">
        <v>-201149.43692595919</v>
      </c>
      <c r="AJ92" s="131">
        <v>-189982.3971605578</v>
      </c>
      <c r="AK92" s="131">
        <v>-135605.80000000002</v>
      </c>
      <c r="AL92" s="131">
        <v>-116760.95000000001</v>
      </c>
      <c r="AM92" s="131">
        <v>-165819.39913911201</v>
      </c>
      <c r="AN92" s="131">
        <v>-189268.22</v>
      </c>
      <c r="AO92" s="131">
        <v>-215640.24</v>
      </c>
      <c r="AP92" s="131">
        <v>-219164.07</v>
      </c>
      <c r="AQ92" s="131">
        <v>-175905.01</v>
      </c>
      <c r="AR92" s="131">
        <v>-308399.92650000006</v>
      </c>
      <c r="AS92" s="131">
        <v>-321724.70150000002</v>
      </c>
      <c r="AT92" s="154">
        <v>-2438064.5112256291</v>
      </c>
      <c r="AU92" s="131">
        <v>-255349.68</v>
      </c>
      <c r="AV92" s="131">
        <v>-250307.0093049845</v>
      </c>
      <c r="AW92" s="131">
        <v>-221070.48880498449</v>
      </c>
      <c r="AX92" s="131">
        <v>-260417.27757850598</v>
      </c>
      <c r="AY92" s="131">
        <v>-228768.20743703787</v>
      </c>
      <c r="AZ92" s="131">
        <v>-287630.88880498451</v>
      </c>
      <c r="BA92" s="131">
        <v>-255385.2164049845</v>
      </c>
      <c r="BB92" s="131">
        <v>-196783.54880498449</v>
      </c>
      <c r="BC92" s="131">
        <v>-230993.932</v>
      </c>
      <c r="BD92" s="131">
        <v>-240122.28413333331</v>
      </c>
      <c r="BE92" s="131">
        <v>-207903.27</v>
      </c>
      <c r="BF92" s="131">
        <v>-227009.83000000002</v>
      </c>
      <c r="BG92" s="154">
        <v>-2861741.6332737994</v>
      </c>
      <c r="BH92" s="131">
        <v>-191982.52999999997</v>
      </c>
      <c r="BI92" s="131">
        <v>-235171.13544847289</v>
      </c>
      <c r="BJ92" s="131">
        <v>-212523.87999999998</v>
      </c>
      <c r="BK92" s="131">
        <v>-207949.65000000002</v>
      </c>
      <c r="BL92" s="131">
        <v>-223141.22</v>
      </c>
      <c r="BM92" s="131">
        <v>-238059.08121522013</v>
      </c>
      <c r="BN92" s="131">
        <v>-219622.12121522008</v>
      </c>
      <c r="BO92" s="131">
        <v>-286459.95121522015</v>
      </c>
      <c r="BP92" s="131">
        <v>-321166.01121522009</v>
      </c>
      <c r="BQ92" s="131">
        <v>-376017.32121522009</v>
      </c>
      <c r="BR92" s="131">
        <v>-235642.52900000001</v>
      </c>
      <c r="BS92" s="131">
        <v>-232749.99072499998</v>
      </c>
      <c r="BT92" s="154">
        <v>-2980485.4212495736</v>
      </c>
      <c r="BU92" s="131">
        <v>-283357.17910000001</v>
      </c>
      <c r="BV92" s="131">
        <v>-481952.98972499999</v>
      </c>
      <c r="BW92" s="131">
        <v>-317232.58999999997</v>
      </c>
      <c r="BX92" s="131">
        <v>-315878.12</v>
      </c>
      <c r="BY92" s="131">
        <v>-355338.19</v>
      </c>
      <c r="BZ92" s="131">
        <v>-277451.11999999994</v>
      </c>
      <c r="CA92" s="131">
        <v>-268482.99</v>
      </c>
      <c r="CB92" s="131">
        <v>-255922.49008192931</v>
      </c>
      <c r="CC92" s="154">
        <v>-2555615.668906929</v>
      </c>
    </row>
    <row r="93" spans="1:81" s="86" customFormat="1">
      <c r="A93" s="115"/>
      <c r="B93" s="102" t="s">
        <v>114</v>
      </c>
      <c r="C93" s="65"/>
      <c r="D93" s="65"/>
      <c r="E93" s="65"/>
      <c r="F93" s="108"/>
      <c r="G93" s="108"/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-124121.56</v>
      </c>
      <c r="T93" s="152">
        <v>-124121.56</v>
      </c>
      <c r="U93" s="62">
        <v>-64014.459032063198</v>
      </c>
      <c r="V93" s="62">
        <v>-122854.38</v>
      </c>
      <c r="W93" s="62">
        <v>-72707.149999999994</v>
      </c>
      <c r="X93" s="62">
        <v>0</v>
      </c>
      <c r="Y93" s="62">
        <v>0</v>
      </c>
      <c r="Z93" s="62">
        <v>0</v>
      </c>
      <c r="AA93" s="62">
        <v>0</v>
      </c>
      <c r="AB93" s="62">
        <v>-46551.19</v>
      </c>
      <c r="AC93" s="62">
        <v>-51011.09</v>
      </c>
      <c r="AD93" s="62">
        <v>-55605.999999999956</v>
      </c>
      <c r="AE93" s="62">
        <v>-52605.83</v>
      </c>
      <c r="AF93" s="62">
        <v>-213933.72</v>
      </c>
      <c r="AG93" s="152">
        <v>-679283.81903206313</v>
      </c>
      <c r="AH93" s="62">
        <v>-55785.130000000005</v>
      </c>
      <c r="AI93" s="62">
        <v>-66422.116925959184</v>
      </c>
      <c r="AJ93" s="62">
        <v>-64179.097160557802</v>
      </c>
      <c r="AK93" s="62">
        <v>0</v>
      </c>
      <c r="AL93" s="62">
        <v>0</v>
      </c>
      <c r="AM93" s="62">
        <v>-34866.289139111999</v>
      </c>
      <c r="AN93" s="62">
        <v>-51704.65</v>
      </c>
      <c r="AO93" s="62">
        <v>-45409.760000000002</v>
      </c>
      <c r="AP93" s="62">
        <v>-50606.649999999994</v>
      </c>
      <c r="AQ93" s="62">
        <v>-40661.11</v>
      </c>
      <c r="AR93" s="62">
        <v>-137459.07650000002</v>
      </c>
      <c r="AS93" s="62">
        <v>-133778.59150000001</v>
      </c>
      <c r="AT93" s="152">
        <v>-680872.47122562898</v>
      </c>
      <c r="AU93" s="62">
        <v>-68972.009999999995</v>
      </c>
      <c r="AV93" s="62">
        <v>-63268.751804984502</v>
      </c>
      <c r="AW93" s="62">
        <v>-60913.018804984502</v>
      </c>
      <c r="AX93" s="62">
        <v>-59872.077578505981</v>
      </c>
      <c r="AY93" s="62">
        <v>-55839.547437037902</v>
      </c>
      <c r="AZ93" s="62">
        <v>-56995.968804984499</v>
      </c>
      <c r="BA93" s="62">
        <v>-35561.656404984504</v>
      </c>
      <c r="BB93" s="62">
        <v>-32936.208804984497</v>
      </c>
      <c r="BC93" s="62">
        <v>-33509.832000000002</v>
      </c>
      <c r="BD93" s="62">
        <v>-30328.674133333319</v>
      </c>
      <c r="BE93" s="62">
        <v>-19701.649999999998</v>
      </c>
      <c r="BF93" s="62">
        <v>-32316.27</v>
      </c>
      <c r="BG93" s="152">
        <v>-550215.66577379976</v>
      </c>
      <c r="BH93" s="62">
        <v>-18842.02</v>
      </c>
      <c r="BI93" s="62">
        <v>-21892.965448472889</v>
      </c>
      <c r="BJ93" s="62">
        <v>-21215.859999999997</v>
      </c>
      <c r="BK93" s="62">
        <v>-21243.66</v>
      </c>
      <c r="BL93" s="62">
        <v>-21393.210000000003</v>
      </c>
      <c r="BM93" s="62">
        <v>-21576.4912152201</v>
      </c>
      <c r="BN93" s="62">
        <v>-21319.581215220096</v>
      </c>
      <c r="BO93" s="62">
        <v>-21833.791215220099</v>
      </c>
      <c r="BP93" s="62">
        <v>-23013.2812152201</v>
      </c>
      <c r="BQ93" s="62">
        <v>-23756.6912152201</v>
      </c>
      <c r="BR93" s="62">
        <v>-25650.898999999998</v>
      </c>
      <c r="BS93" s="62">
        <v>-44256.45</v>
      </c>
      <c r="BT93" s="152">
        <v>-285994.9005245734</v>
      </c>
      <c r="BU93" s="62">
        <v>-33335.49</v>
      </c>
      <c r="BV93" s="62">
        <v>-47410.43</v>
      </c>
      <c r="BW93" s="62">
        <v>-51317.289999999994</v>
      </c>
      <c r="BX93" s="62">
        <v>-49324.82</v>
      </c>
      <c r="BY93" s="62">
        <v>-50070.92</v>
      </c>
      <c r="BZ93" s="62">
        <v>-36988.04</v>
      </c>
      <c r="CA93" s="62">
        <v>-36904.549999999996</v>
      </c>
      <c r="CB93" s="62">
        <v>-37370.191081929326</v>
      </c>
      <c r="CC93" s="152">
        <v>-342721.73108192929</v>
      </c>
    </row>
    <row r="94" spans="1:81" s="115" customFormat="1">
      <c r="B94" s="102" t="s">
        <v>115</v>
      </c>
      <c r="C94" s="65"/>
      <c r="D94" s="65"/>
      <c r="E94" s="65"/>
      <c r="F94" s="108"/>
      <c r="G94" s="108"/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-147270.32</v>
      </c>
      <c r="T94" s="152">
        <v>-147270.32</v>
      </c>
      <c r="U94" s="62">
        <v>-185524.73000000004</v>
      </c>
      <c r="V94" s="62">
        <v>-182224.88</v>
      </c>
      <c r="W94" s="62">
        <v>-153542.38999999998</v>
      </c>
      <c r="X94" s="62">
        <v>-96939.779036727938</v>
      </c>
      <c r="Y94" s="62">
        <v>-24753.89903672794</v>
      </c>
      <c r="Z94" s="62">
        <v>-16376.6</v>
      </c>
      <c r="AA94" s="62">
        <v>-33029.403208587413</v>
      </c>
      <c r="AB94" s="62">
        <v>-57603.73</v>
      </c>
      <c r="AC94" s="62">
        <v>-97205.69</v>
      </c>
      <c r="AD94" s="62">
        <v>-131138.70000000001</v>
      </c>
      <c r="AE94" s="62">
        <v>-92869.259999999893</v>
      </c>
      <c r="AF94" s="62">
        <v>-160620.74</v>
      </c>
      <c r="AG94" s="152">
        <v>-1231829.8012820433</v>
      </c>
      <c r="AH94" s="62">
        <v>-142859.23000000001</v>
      </c>
      <c r="AI94" s="62">
        <v>-134727.32</v>
      </c>
      <c r="AJ94" s="62">
        <v>-125803.3</v>
      </c>
      <c r="AK94" s="62">
        <v>-135605.80000000002</v>
      </c>
      <c r="AL94" s="62">
        <v>-116760.95000000001</v>
      </c>
      <c r="AM94" s="62">
        <v>-130953.11</v>
      </c>
      <c r="AN94" s="62">
        <v>-137563.57</v>
      </c>
      <c r="AO94" s="62">
        <v>-170230.47999999998</v>
      </c>
      <c r="AP94" s="62">
        <v>-168557.42</v>
      </c>
      <c r="AQ94" s="62">
        <v>-135243.9</v>
      </c>
      <c r="AR94" s="62">
        <v>-170940.85000000003</v>
      </c>
      <c r="AS94" s="62">
        <v>-187946.11000000002</v>
      </c>
      <c r="AT94" s="152">
        <v>-1757192.04</v>
      </c>
      <c r="AU94" s="62">
        <v>-186377.66999999998</v>
      </c>
      <c r="AV94" s="62">
        <v>-187038.25750000001</v>
      </c>
      <c r="AW94" s="62">
        <v>-160157.47</v>
      </c>
      <c r="AX94" s="62">
        <v>-200545.2</v>
      </c>
      <c r="AY94" s="62">
        <v>-172928.65999999997</v>
      </c>
      <c r="AZ94" s="62">
        <v>-230634.91999999998</v>
      </c>
      <c r="BA94" s="62">
        <v>-219823.56</v>
      </c>
      <c r="BB94" s="62">
        <v>-163847.34</v>
      </c>
      <c r="BC94" s="62">
        <v>-197484.1</v>
      </c>
      <c r="BD94" s="62">
        <v>-209793.61</v>
      </c>
      <c r="BE94" s="62">
        <v>-188201.62</v>
      </c>
      <c r="BF94" s="62">
        <v>-194693.56000000003</v>
      </c>
      <c r="BG94" s="152">
        <v>-2311525.9675000003</v>
      </c>
      <c r="BH94" s="62">
        <v>-173140.50999999998</v>
      </c>
      <c r="BI94" s="62">
        <v>-213278.17</v>
      </c>
      <c r="BJ94" s="62">
        <v>-191308.02</v>
      </c>
      <c r="BK94" s="62">
        <v>-186705.99000000002</v>
      </c>
      <c r="BL94" s="62">
        <v>-201748.01</v>
      </c>
      <c r="BM94" s="62">
        <v>-216482.59000000003</v>
      </c>
      <c r="BN94" s="62">
        <v>-198302.53999999998</v>
      </c>
      <c r="BO94" s="62">
        <v>-264626.16000000003</v>
      </c>
      <c r="BP94" s="62">
        <v>-298152.73</v>
      </c>
      <c r="BQ94" s="62">
        <v>-352260.63</v>
      </c>
      <c r="BR94" s="62">
        <v>-209991.63</v>
      </c>
      <c r="BS94" s="62">
        <v>-188493.540725</v>
      </c>
      <c r="BT94" s="152">
        <v>-2694490.5207250002</v>
      </c>
      <c r="BU94" s="62">
        <v>-250021.68910000002</v>
      </c>
      <c r="BV94" s="62">
        <v>-434542.559725</v>
      </c>
      <c r="BW94" s="62">
        <v>-265915.3</v>
      </c>
      <c r="BX94" s="62">
        <v>-266553.3</v>
      </c>
      <c r="BY94" s="62">
        <v>-305267.27</v>
      </c>
      <c r="BZ94" s="62">
        <v>-240463.07999999996</v>
      </c>
      <c r="CA94" s="62">
        <v>-231578.44</v>
      </c>
      <c r="CB94" s="62">
        <v>-218552.299</v>
      </c>
      <c r="CC94" s="152">
        <v>-2212893.9378249999</v>
      </c>
    </row>
    <row r="95" spans="1:81" s="111" customFormat="1" ht="14">
      <c r="A95" s="86"/>
      <c r="B95" s="155" t="s">
        <v>116</v>
      </c>
      <c r="C95" s="66"/>
      <c r="D95" s="66"/>
      <c r="E95" s="66"/>
      <c r="F95" s="156"/>
      <c r="G95" s="156"/>
      <c r="H95" s="157">
        <v>0</v>
      </c>
      <c r="I95" s="157">
        <v>0</v>
      </c>
      <c r="J95" s="157">
        <v>0</v>
      </c>
      <c r="K95" s="157">
        <v>0</v>
      </c>
      <c r="L95" s="157">
        <v>0</v>
      </c>
      <c r="M95" s="157">
        <v>0</v>
      </c>
      <c r="N95" s="157">
        <v>0</v>
      </c>
      <c r="O95" s="157">
        <v>0</v>
      </c>
      <c r="P95" s="157">
        <v>0</v>
      </c>
      <c r="Q95" s="157">
        <v>0</v>
      </c>
      <c r="R95" s="157">
        <v>0</v>
      </c>
      <c r="S95" s="157">
        <v>1955351.9600000004</v>
      </c>
      <c r="T95" s="158">
        <v>1955351.9600000004</v>
      </c>
      <c r="U95" s="157">
        <v>2484485.3409679364</v>
      </c>
      <c r="V95" s="157">
        <v>1848075.7499999998</v>
      </c>
      <c r="W95" s="157">
        <v>1179769.8066666666</v>
      </c>
      <c r="X95" s="157">
        <v>184063.8100000002</v>
      </c>
      <c r="Y95" s="157">
        <v>31136.889999999963</v>
      </c>
      <c r="Z95" s="157">
        <v>237068.98999999993</v>
      </c>
      <c r="AA95" s="157">
        <v>630931.04759141256</v>
      </c>
      <c r="AB95" s="157">
        <v>803551.50159999973</v>
      </c>
      <c r="AC95" s="157">
        <v>962283.50200000009</v>
      </c>
      <c r="AD95" s="157">
        <v>1033037.0299999996</v>
      </c>
      <c r="AE95" s="157">
        <v>1369863.2637833334</v>
      </c>
      <c r="AF95" s="157">
        <v>1617420.0100000005</v>
      </c>
      <c r="AG95" s="158">
        <v>12381686.942609351</v>
      </c>
      <c r="AH95" s="157">
        <v>1867400.4549999998</v>
      </c>
      <c r="AI95" s="157">
        <v>1259093.423074041</v>
      </c>
      <c r="AJ95" s="157">
        <v>1309232.2528394421</v>
      </c>
      <c r="AK95" s="157">
        <v>1122917.9099999999</v>
      </c>
      <c r="AL95" s="157">
        <v>1331329.4700000004</v>
      </c>
      <c r="AM95" s="157">
        <v>1518941.5608608879</v>
      </c>
      <c r="AN95" s="157">
        <v>1627034.6169999992</v>
      </c>
      <c r="AO95" s="157">
        <v>1598155.8000000005</v>
      </c>
      <c r="AP95" s="157">
        <v>1525762.9500000002</v>
      </c>
      <c r="AQ95" s="157">
        <v>2313733.71</v>
      </c>
      <c r="AR95" s="157">
        <v>1712082.0035000001</v>
      </c>
      <c r="AS95" s="157">
        <v>2140043.0785000003</v>
      </c>
      <c r="AT95" s="158">
        <v>19325727.230774373</v>
      </c>
      <c r="AU95" s="157">
        <v>2750468.4299999997</v>
      </c>
      <c r="AV95" s="157">
        <v>1850092.0506950151</v>
      </c>
      <c r="AW95" s="157">
        <v>1640106.0911950152</v>
      </c>
      <c r="AX95" s="157">
        <v>1946021.8124214939</v>
      </c>
      <c r="AY95" s="157">
        <v>1936775.2584988172</v>
      </c>
      <c r="AZ95" s="157">
        <v>1827946.9072413759</v>
      </c>
      <c r="BA95" s="157">
        <v>1927821.5935950151</v>
      </c>
      <c r="BB95" s="157">
        <v>2033935.2708959966</v>
      </c>
      <c r="BC95" s="157">
        <v>1828031.6380859625</v>
      </c>
      <c r="BD95" s="157">
        <v>1691094.4550558203</v>
      </c>
      <c r="BE95" s="157">
        <v>2071506.1089562653</v>
      </c>
      <c r="BF95" s="157">
        <v>2360160.5652341321</v>
      </c>
      <c r="BG95" s="158">
        <v>23863960.181874909</v>
      </c>
      <c r="BH95" s="157">
        <v>3151572.8247500001</v>
      </c>
      <c r="BI95" s="157">
        <v>2401659.1084291833</v>
      </c>
      <c r="BJ95" s="157">
        <v>1890098.2400000002</v>
      </c>
      <c r="BK95" s="157">
        <v>1955147.81</v>
      </c>
      <c r="BL95" s="157">
        <v>2241111.7504228423</v>
      </c>
      <c r="BM95" s="157">
        <v>2071602.9743072195</v>
      </c>
      <c r="BN95" s="157">
        <v>2027412.7305419361</v>
      </c>
      <c r="BO95" s="157">
        <v>2274812.7187847798</v>
      </c>
      <c r="BP95" s="157">
        <v>1769220.1887847809</v>
      </c>
      <c r="BQ95" s="157">
        <v>2338071.7187847807</v>
      </c>
      <c r="BR95" s="157">
        <v>2195903.8310000002</v>
      </c>
      <c r="BS95" s="157">
        <v>2886062.6935325363</v>
      </c>
      <c r="BT95" s="158">
        <v>27202676.58933806</v>
      </c>
      <c r="BU95" s="157">
        <v>3281968.680900001</v>
      </c>
      <c r="BV95" s="157">
        <v>2632408.040275</v>
      </c>
      <c r="BW95" s="157">
        <v>2282960.19</v>
      </c>
      <c r="BX95" s="157">
        <v>2762124.4199999995</v>
      </c>
      <c r="BY95" s="157">
        <v>2101434.3299999991</v>
      </c>
      <c r="BZ95" s="157">
        <v>2267770.34</v>
      </c>
      <c r="CA95" s="157">
        <v>2359669.66</v>
      </c>
      <c r="CB95" s="157">
        <v>2494759.1099180705</v>
      </c>
      <c r="CC95" s="158">
        <v>20183094.771093071</v>
      </c>
    </row>
    <row r="96" spans="1:81" s="107" customFormat="1" ht="14">
      <c r="A96" s="86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159"/>
    </row>
    <row r="97" spans="1:81" s="107" customFormat="1" ht="14">
      <c r="A97" s="86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159"/>
    </row>
    <row r="98" spans="1:81" s="100" customFormat="1" ht="14">
      <c r="A98" s="86"/>
      <c r="B98" s="94" t="s">
        <v>91</v>
      </c>
      <c r="C98" s="95"/>
      <c r="D98" s="95"/>
      <c r="E98" s="95"/>
      <c r="F98" s="96"/>
      <c r="G98" s="96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150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150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150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150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150"/>
      <c r="BU98" s="95"/>
      <c r="BV98" s="95"/>
      <c r="BW98" s="95"/>
      <c r="BX98" s="95"/>
      <c r="BY98" s="95"/>
      <c r="BZ98" s="95"/>
      <c r="CA98" s="95"/>
      <c r="CB98" s="95"/>
      <c r="CC98" s="150"/>
    </row>
    <row r="99" spans="1:81" s="107" customFormat="1" ht="14">
      <c r="A99" s="101"/>
      <c r="B99" s="134" t="s">
        <v>107</v>
      </c>
      <c r="C99" s="67"/>
      <c r="D99" s="67"/>
      <c r="E99" s="67"/>
      <c r="F99" s="104"/>
      <c r="G99" s="104"/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68">
        <v>0</v>
      </c>
      <c r="S99" s="68">
        <v>1172489.1100000003</v>
      </c>
      <c r="T99" s="151">
        <v>1172489.1100000003</v>
      </c>
      <c r="U99" s="68">
        <v>1429737.9199999997</v>
      </c>
      <c r="V99" s="68">
        <v>1039146.49</v>
      </c>
      <c r="W99" s="68">
        <v>735444.39</v>
      </c>
      <c r="X99" s="68">
        <v>118738.57999999999</v>
      </c>
      <c r="Y99" s="68">
        <v>44280.930000000008</v>
      </c>
      <c r="Z99" s="68">
        <v>92632.929999999978</v>
      </c>
      <c r="AA99" s="68">
        <v>273171.73999999987</v>
      </c>
      <c r="AB99" s="68">
        <v>205840.39000000004</v>
      </c>
      <c r="AC99" s="68">
        <v>452229.18</v>
      </c>
      <c r="AD99" s="68">
        <v>506577.81</v>
      </c>
      <c r="AE99" s="68">
        <v>805754.71</v>
      </c>
      <c r="AF99" s="68">
        <v>930518.67999999993</v>
      </c>
      <c r="AG99" s="151">
        <v>6634073.7499999981</v>
      </c>
      <c r="AH99" s="68">
        <v>1344737.68</v>
      </c>
      <c r="AI99" s="68">
        <v>758667.94000000006</v>
      </c>
      <c r="AJ99" s="68">
        <v>699234.27999999991</v>
      </c>
      <c r="AK99" s="68">
        <v>672175.32</v>
      </c>
      <c r="AL99" s="68">
        <v>688126.17999999993</v>
      </c>
      <c r="AM99" s="68">
        <v>928788.79999999993</v>
      </c>
      <c r="AN99" s="68">
        <v>1001877.8899999999</v>
      </c>
      <c r="AO99" s="68">
        <v>1068985.55</v>
      </c>
      <c r="AP99" s="68">
        <v>966201.20000000007</v>
      </c>
      <c r="AQ99" s="68">
        <v>977958.08000000089</v>
      </c>
      <c r="AR99" s="68">
        <v>1326226.6400000001</v>
      </c>
      <c r="AS99" s="68">
        <v>1371545.6491671558</v>
      </c>
      <c r="AT99" s="151">
        <v>11804525.209167156</v>
      </c>
      <c r="AU99" s="68">
        <v>1752055.5506255249</v>
      </c>
      <c r="AV99" s="68">
        <v>1104921.8999999997</v>
      </c>
      <c r="AW99" s="68">
        <v>1097889.1499999999</v>
      </c>
      <c r="AX99" s="68">
        <v>1040229.6900000002</v>
      </c>
      <c r="AY99" s="68">
        <v>1435435.4200000002</v>
      </c>
      <c r="AZ99" s="68">
        <v>1319204.8299999998</v>
      </c>
      <c r="BA99" s="68">
        <v>1415138.6800000002</v>
      </c>
      <c r="BB99" s="68">
        <v>1544496.8000000003</v>
      </c>
      <c r="BC99" s="68">
        <v>1212751.5354862467</v>
      </c>
      <c r="BD99" s="68">
        <v>1175361.3199999998</v>
      </c>
      <c r="BE99" s="68">
        <v>1492993.1300000001</v>
      </c>
      <c r="BF99" s="68">
        <v>1671284.79</v>
      </c>
      <c r="BG99" s="151">
        <v>16261762.796111772</v>
      </c>
      <c r="BH99" s="68">
        <v>2182555.3500000006</v>
      </c>
      <c r="BI99" s="68">
        <v>1571400.8299999996</v>
      </c>
      <c r="BJ99" s="68">
        <v>1356620.85</v>
      </c>
      <c r="BK99" s="68">
        <v>1294986.1399999997</v>
      </c>
      <c r="BL99" s="68">
        <v>1618521.74</v>
      </c>
      <c r="BM99" s="68">
        <v>1531810.7300000002</v>
      </c>
      <c r="BN99" s="68">
        <v>1527729.4099999997</v>
      </c>
      <c r="BO99" s="68">
        <v>1972750.6599999997</v>
      </c>
      <c r="BP99" s="68">
        <v>1553275.39</v>
      </c>
      <c r="BQ99" s="68">
        <v>1651084.03</v>
      </c>
      <c r="BR99" s="68">
        <v>1999304.75</v>
      </c>
      <c r="BS99" s="68">
        <v>2249986.39</v>
      </c>
      <c r="BT99" s="151">
        <v>20510026.27</v>
      </c>
      <c r="BU99" s="68">
        <v>3312056.1700000004</v>
      </c>
      <c r="BV99" s="68">
        <v>2231744.7243411285</v>
      </c>
      <c r="BW99" s="68">
        <v>1977181.3634142315</v>
      </c>
      <c r="BX99" s="68">
        <v>2084127.4909524559</v>
      </c>
      <c r="BY99" s="68">
        <v>1893344.7200261757</v>
      </c>
      <c r="BZ99" s="68">
        <v>2108778.0399999996</v>
      </c>
      <c r="CA99" s="68">
        <v>2306732.2854353399</v>
      </c>
      <c r="CB99" s="68">
        <v>2622687.4805523399</v>
      </c>
      <c r="CC99" s="151">
        <v>18536652.274721671</v>
      </c>
    </row>
    <row r="100" spans="1:81" s="93" customFormat="1" ht="14">
      <c r="A100" s="86"/>
      <c r="B100" s="102" t="s">
        <v>108</v>
      </c>
      <c r="C100" s="65"/>
      <c r="D100" s="65"/>
      <c r="E100" s="65"/>
      <c r="F100" s="108"/>
      <c r="G100" s="108"/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306482.66000000021</v>
      </c>
      <c r="T100" s="152">
        <v>306482.66000000021</v>
      </c>
      <c r="U100" s="62">
        <v>358354.55999999953</v>
      </c>
      <c r="V100" s="62">
        <v>299697.37</v>
      </c>
      <c r="W100" s="62">
        <v>242026.55000000005</v>
      </c>
      <c r="X100" s="62">
        <v>0</v>
      </c>
      <c r="Y100" s="62">
        <v>13058.02000000001</v>
      </c>
      <c r="Z100" s="62">
        <v>8811.1799999999785</v>
      </c>
      <c r="AA100" s="62">
        <v>10093.269999999902</v>
      </c>
      <c r="AB100" s="62">
        <v>18930.080000000016</v>
      </c>
      <c r="AC100" s="62">
        <v>118131.16</v>
      </c>
      <c r="AD100" s="62">
        <v>172187.48999999996</v>
      </c>
      <c r="AE100" s="62">
        <v>248473.45999999988</v>
      </c>
      <c r="AF100" s="62">
        <v>301475.96999999997</v>
      </c>
      <c r="AG100" s="152">
        <v>1791239.1099999992</v>
      </c>
      <c r="AH100" s="62">
        <v>469031.94</v>
      </c>
      <c r="AI100" s="62">
        <v>347568.81000000006</v>
      </c>
      <c r="AJ100" s="62">
        <v>306852.83</v>
      </c>
      <c r="AK100" s="62">
        <v>332190.5199999999</v>
      </c>
      <c r="AL100" s="62">
        <v>333869.37999999995</v>
      </c>
      <c r="AM100" s="62">
        <v>367763.30999999988</v>
      </c>
      <c r="AN100" s="62">
        <v>420170.54999999993</v>
      </c>
      <c r="AO100" s="62">
        <v>410788.97999999992</v>
      </c>
      <c r="AP100" s="62">
        <v>414009.53000000009</v>
      </c>
      <c r="AQ100" s="62">
        <v>431474.72000000096</v>
      </c>
      <c r="AR100" s="62">
        <v>472588.3600000001</v>
      </c>
      <c r="AS100" s="62">
        <v>541692.27</v>
      </c>
      <c r="AT100" s="152">
        <v>4848001.2000000011</v>
      </c>
      <c r="AU100" s="62">
        <v>683236.76999999979</v>
      </c>
      <c r="AV100" s="62">
        <v>511298.04999999976</v>
      </c>
      <c r="AW100" s="62">
        <v>515021.23999999987</v>
      </c>
      <c r="AX100" s="62">
        <v>452750.38000000018</v>
      </c>
      <c r="AY100" s="62">
        <v>653487.44000000018</v>
      </c>
      <c r="AZ100" s="62">
        <v>528739.65999999992</v>
      </c>
      <c r="BA100" s="62">
        <v>699625.21000000008</v>
      </c>
      <c r="BB100" s="62">
        <v>641493.21</v>
      </c>
      <c r="BC100" s="62">
        <v>553925.24999999977</v>
      </c>
      <c r="BD100" s="62">
        <v>611867.03</v>
      </c>
      <c r="BE100" s="62">
        <v>646987.22000000009</v>
      </c>
      <c r="BF100" s="62">
        <v>748260.84000000008</v>
      </c>
      <c r="BG100" s="152">
        <v>7246692.2999999998</v>
      </c>
      <c r="BH100" s="62">
        <v>768679.10000000021</v>
      </c>
      <c r="BI100" s="62">
        <v>572797.98999999987</v>
      </c>
      <c r="BJ100" s="62">
        <v>650821.63000000012</v>
      </c>
      <c r="BK100" s="62">
        <v>694668.96999999974</v>
      </c>
      <c r="BL100" s="62">
        <v>774385.92999999993</v>
      </c>
      <c r="BM100" s="62">
        <v>703040.2300000001</v>
      </c>
      <c r="BN100" s="62">
        <v>681034.3899999999</v>
      </c>
      <c r="BO100" s="62">
        <v>767173.35</v>
      </c>
      <c r="BP100" s="62">
        <v>684395.6</v>
      </c>
      <c r="BQ100" s="62">
        <v>736718.47</v>
      </c>
      <c r="BR100" s="62">
        <v>778725.355300016</v>
      </c>
      <c r="BS100" s="62">
        <v>910810.45177172008</v>
      </c>
      <c r="BT100" s="152">
        <v>8723251.4670717344</v>
      </c>
      <c r="BU100" s="62">
        <v>1037129.2200000002</v>
      </c>
      <c r="BV100" s="62">
        <v>901838.38000000024</v>
      </c>
      <c r="BW100" s="62">
        <v>872854.0899999995</v>
      </c>
      <c r="BX100" s="62">
        <v>864285.08</v>
      </c>
      <c r="BY100" s="62">
        <v>830188</v>
      </c>
      <c r="BZ100" s="62">
        <v>832867.29495055194</v>
      </c>
      <c r="CA100" s="62">
        <v>854228.7154353396</v>
      </c>
      <c r="CB100" s="62">
        <v>778824.84000000393</v>
      </c>
      <c r="CC100" s="152">
        <v>6972215.6203858946</v>
      </c>
    </row>
    <row r="101" spans="1:81" s="86" customFormat="1">
      <c r="B101" s="102" t="s">
        <v>109</v>
      </c>
      <c r="C101" s="65"/>
      <c r="D101" s="65"/>
      <c r="E101" s="65"/>
      <c r="F101" s="108"/>
      <c r="G101" s="108"/>
      <c r="H101" s="62">
        <v>0</v>
      </c>
      <c r="I101" s="62">
        <v>0</v>
      </c>
      <c r="J101" s="62">
        <v>0</v>
      </c>
      <c r="K101" s="62">
        <v>0</v>
      </c>
      <c r="L101" s="62">
        <v>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222611.71</v>
      </c>
      <c r="T101" s="152">
        <v>222611.71</v>
      </c>
      <c r="U101" s="62">
        <v>553079.33000000007</v>
      </c>
      <c r="V101" s="62">
        <v>279824.15999999997</v>
      </c>
      <c r="W101" s="62">
        <v>165732.14000000001</v>
      </c>
      <c r="X101" s="62">
        <v>102016.04</v>
      </c>
      <c r="Y101" s="62">
        <v>2079.9099999999944</v>
      </c>
      <c r="Z101" s="62">
        <v>31007.96</v>
      </c>
      <c r="AA101" s="62">
        <v>144022.46</v>
      </c>
      <c r="AB101" s="62">
        <v>69289.400000000009</v>
      </c>
      <c r="AC101" s="62">
        <v>117067.6</v>
      </c>
      <c r="AD101" s="62">
        <v>48406.14</v>
      </c>
      <c r="AE101" s="62">
        <v>116795.2</v>
      </c>
      <c r="AF101" s="62">
        <v>114455.76999999999</v>
      </c>
      <c r="AG101" s="152">
        <v>1743776.1099999996</v>
      </c>
      <c r="AH101" s="62">
        <v>296879.62</v>
      </c>
      <c r="AI101" s="62">
        <v>26495.55</v>
      </c>
      <c r="AJ101" s="62">
        <v>17885.439999999999</v>
      </c>
      <c r="AK101" s="62">
        <v>9086.77</v>
      </c>
      <c r="AL101" s="62">
        <v>15042.33</v>
      </c>
      <c r="AM101" s="62">
        <v>85912.31</v>
      </c>
      <c r="AN101" s="62">
        <v>74522.11</v>
      </c>
      <c r="AO101" s="62">
        <v>92169</v>
      </c>
      <c r="AP101" s="62">
        <v>55510.1</v>
      </c>
      <c r="AQ101" s="62">
        <v>62841.78</v>
      </c>
      <c r="AR101" s="62">
        <v>117328.04000000001</v>
      </c>
      <c r="AS101" s="62">
        <v>174009.21</v>
      </c>
      <c r="AT101" s="152">
        <v>1027682.26</v>
      </c>
      <c r="AU101" s="62">
        <v>423414.74000000005</v>
      </c>
      <c r="AV101" s="62">
        <v>127840.29000000001</v>
      </c>
      <c r="AW101" s="62">
        <v>68293.040000000008</v>
      </c>
      <c r="AX101" s="62">
        <v>65338.51</v>
      </c>
      <c r="AY101" s="62">
        <v>136580.29</v>
      </c>
      <c r="AZ101" s="62">
        <v>180167.43999999997</v>
      </c>
      <c r="BA101" s="62">
        <v>131607.99</v>
      </c>
      <c r="BB101" s="62">
        <v>150367.44000000003</v>
      </c>
      <c r="BC101" s="62">
        <v>115504.45000000001</v>
      </c>
      <c r="BD101" s="62">
        <v>72533.100000000006</v>
      </c>
      <c r="BE101" s="62">
        <v>131342.63</v>
      </c>
      <c r="BF101" s="62">
        <v>159110.44000000006</v>
      </c>
      <c r="BG101" s="152">
        <v>1762100.3599999999</v>
      </c>
      <c r="BH101" s="62">
        <v>643505.75000000012</v>
      </c>
      <c r="BI101" s="62">
        <v>291749.57</v>
      </c>
      <c r="BJ101" s="62">
        <v>127872.88</v>
      </c>
      <c r="BK101" s="62">
        <v>89413.409999999989</v>
      </c>
      <c r="BL101" s="62">
        <v>149107.85999999999</v>
      </c>
      <c r="BM101" s="62">
        <v>174526.37999999998</v>
      </c>
      <c r="BN101" s="62">
        <v>186489.63</v>
      </c>
      <c r="BO101" s="62">
        <v>327903.50999999989</v>
      </c>
      <c r="BP101" s="62">
        <v>144737.27999999997</v>
      </c>
      <c r="BQ101" s="62">
        <v>208399.06000000003</v>
      </c>
      <c r="BR101" s="62">
        <v>264981.17</v>
      </c>
      <c r="BS101" s="62">
        <v>391184.48</v>
      </c>
      <c r="BT101" s="152">
        <v>2999870.9799999995</v>
      </c>
      <c r="BU101" s="62">
        <v>1061171.2200000002</v>
      </c>
      <c r="BV101" s="62">
        <v>377535.33</v>
      </c>
      <c r="BW101" s="62">
        <v>201284.79999999996</v>
      </c>
      <c r="BX101" s="62">
        <v>279752.65000000002</v>
      </c>
      <c r="BY101" s="62">
        <v>219704.43999999994</v>
      </c>
      <c r="BZ101" s="62">
        <v>368215.18</v>
      </c>
      <c r="CA101" s="62">
        <v>361410.34</v>
      </c>
      <c r="CB101" s="62">
        <v>493719.95</v>
      </c>
      <c r="CC101" s="152">
        <v>3362793.9100000006</v>
      </c>
    </row>
    <row r="102" spans="1:81" s="86" customFormat="1">
      <c r="B102" s="102" t="s">
        <v>110</v>
      </c>
      <c r="C102" s="67"/>
      <c r="D102" s="67"/>
      <c r="E102" s="67"/>
      <c r="F102" s="108"/>
      <c r="G102" s="108"/>
      <c r="H102" s="62">
        <v>0</v>
      </c>
      <c r="I102" s="62">
        <v>0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268151.95</v>
      </c>
      <c r="T102" s="152">
        <v>268151.95</v>
      </c>
      <c r="U102" s="62">
        <v>165587.53999999998</v>
      </c>
      <c r="V102" s="62">
        <v>132587.02000000002</v>
      </c>
      <c r="W102" s="62">
        <v>94338.71</v>
      </c>
      <c r="X102" s="62">
        <v>16712.48</v>
      </c>
      <c r="Y102" s="62">
        <v>29143</v>
      </c>
      <c r="Z102" s="62">
        <v>48358.170000000006</v>
      </c>
      <c r="AA102" s="62">
        <v>43385.16</v>
      </c>
      <c r="AB102" s="62">
        <v>54473.070000000007</v>
      </c>
      <c r="AC102" s="62">
        <v>76708.03</v>
      </c>
      <c r="AD102" s="62">
        <v>111949.37999999999</v>
      </c>
      <c r="AE102" s="62">
        <v>183710.83000000002</v>
      </c>
      <c r="AF102" s="62">
        <v>224154.88999999998</v>
      </c>
      <c r="AG102" s="152">
        <v>1181108.2799999998</v>
      </c>
      <c r="AH102" s="62">
        <v>148954.99999999997</v>
      </c>
      <c r="AI102" s="62">
        <v>148781.6</v>
      </c>
      <c r="AJ102" s="62">
        <v>144544.12</v>
      </c>
      <c r="AK102" s="62">
        <v>144611.80000000002</v>
      </c>
      <c r="AL102" s="62">
        <v>157410.38</v>
      </c>
      <c r="AM102" s="62">
        <v>147331.76</v>
      </c>
      <c r="AN102" s="62">
        <v>167669.56</v>
      </c>
      <c r="AO102" s="62">
        <v>192223.77</v>
      </c>
      <c r="AP102" s="62">
        <v>172572.80000000002</v>
      </c>
      <c r="AQ102" s="62">
        <v>181911.91</v>
      </c>
      <c r="AR102" s="62">
        <v>214167.96</v>
      </c>
      <c r="AS102" s="62">
        <v>253856.24</v>
      </c>
      <c r="AT102" s="152">
        <v>2074036.9</v>
      </c>
      <c r="AU102" s="62">
        <v>163225.78</v>
      </c>
      <c r="AV102" s="62">
        <v>143352.99000000002</v>
      </c>
      <c r="AW102" s="62">
        <v>201068.17999999996</v>
      </c>
      <c r="AX102" s="62">
        <v>207549.84999999998</v>
      </c>
      <c r="AY102" s="62">
        <v>252478.07</v>
      </c>
      <c r="AZ102" s="62">
        <v>230709.83999999994</v>
      </c>
      <c r="BA102" s="62">
        <v>249898.65</v>
      </c>
      <c r="BB102" s="62">
        <v>257810.46999999997</v>
      </c>
      <c r="BC102" s="62">
        <v>195490.74999999994</v>
      </c>
      <c r="BD102" s="62">
        <v>179340.90000000002</v>
      </c>
      <c r="BE102" s="62">
        <v>259844.41999999998</v>
      </c>
      <c r="BF102" s="62">
        <v>261228.92</v>
      </c>
      <c r="BG102" s="152">
        <v>2601998.8199999994</v>
      </c>
      <c r="BH102" s="62">
        <v>191063.63</v>
      </c>
      <c r="BI102" s="62">
        <v>239622</v>
      </c>
      <c r="BJ102" s="62">
        <v>202414.31000000003</v>
      </c>
      <c r="BK102" s="62">
        <v>147909.75</v>
      </c>
      <c r="BL102" s="62">
        <v>262062.02000000002</v>
      </c>
      <c r="BM102" s="62">
        <v>194205.40999999997</v>
      </c>
      <c r="BN102" s="62">
        <v>209240.39</v>
      </c>
      <c r="BO102" s="62">
        <v>215209.38</v>
      </c>
      <c r="BP102" s="62">
        <v>210718.05000000005</v>
      </c>
      <c r="BQ102" s="62">
        <v>182338.24</v>
      </c>
      <c r="BR102" s="62">
        <v>270754.21000000002</v>
      </c>
      <c r="BS102" s="62">
        <v>291574.14</v>
      </c>
      <c r="BT102" s="152">
        <v>2617111.5300000003</v>
      </c>
      <c r="BU102" s="62">
        <v>261961.36</v>
      </c>
      <c r="BV102" s="62">
        <v>261819.02000000002</v>
      </c>
      <c r="BW102" s="62">
        <v>272239.8</v>
      </c>
      <c r="BX102" s="62">
        <v>216788.19</v>
      </c>
      <c r="BY102" s="62">
        <v>252823.86</v>
      </c>
      <c r="BZ102" s="62">
        <v>233496.86</v>
      </c>
      <c r="CA102" s="62">
        <v>270889.82</v>
      </c>
      <c r="CB102" s="62">
        <v>366561.51</v>
      </c>
      <c r="CC102" s="152">
        <v>2136580.42</v>
      </c>
    </row>
    <row r="103" spans="1:81" s="86" customFormat="1">
      <c r="B103" s="102" t="s">
        <v>111</v>
      </c>
      <c r="C103" s="67"/>
      <c r="D103" s="67"/>
      <c r="E103" s="67"/>
      <c r="F103" s="108"/>
      <c r="G103" s="108"/>
      <c r="H103" s="62">
        <v>0</v>
      </c>
      <c r="I103" s="62">
        <v>0</v>
      </c>
      <c r="J103" s="62">
        <v>0</v>
      </c>
      <c r="K103" s="62">
        <v>0</v>
      </c>
      <c r="L103" s="62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  <c r="S103" s="62">
        <v>362952.1</v>
      </c>
      <c r="T103" s="152">
        <v>362952.1</v>
      </c>
      <c r="U103" s="62">
        <v>334070.59000000008</v>
      </c>
      <c r="V103" s="62">
        <v>321941.93999999994</v>
      </c>
      <c r="W103" s="62">
        <v>213924.87</v>
      </c>
      <c r="X103" s="62">
        <v>0</v>
      </c>
      <c r="Y103" s="62">
        <v>0</v>
      </c>
      <c r="Z103" s="62">
        <v>0</v>
      </c>
      <c r="AA103" s="62">
        <v>74776.539999999994</v>
      </c>
      <c r="AB103" s="62">
        <v>45917.55</v>
      </c>
      <c r="AC103" s="62">
        <v>123092.1</v>
      </c>
      <c r="AD103" s="62">
        <v>156771.67000000004</v>
      </c>
      <c r="AE103" s="62">
        <v>239512.97000000006</v>
      </c>
      <c r="AF103" s="62">
        <v>267969.96999999997</v>
      </c>
      <c r="AG103" s="152">
        <v>1777978.2000000002</v>
      </c>
      <c r="AH103" s="62">
        <v>332504.19</v>
      </c>
      <c r="AI103" s="62">
        <v>208839.64999999997</v>
      </c>
      <c r="AJ103" s="62">
        <v>202732.81</v>
      </c>
      <c r="AK103" s="62">
        <v>165468.71</v>
      </c>
      <c r="AL103" s="62">
        <v>157381.37</v>
      </c>
      <c r="AM103" s="62">
        <v>304512.34000000008</v>
      </c>
      <c r="AN103" s="62">
        <v>307973.91999999993</v>
      </c>
      <c r="AO103" s="62">
        <v>351633.34000000008</v>
      </c>
      <c r="AP103" s="62">
        <v>307721.5</v>
      </c>
      <c r="AQ103" s="62">
        <v>274132.81999999995</v>
      </c>
      <c r="AR103" s="62">
        <v>507325.72</v>
      </c>
      <c r="AS103" s="62">
        <v>391158.77916715597</v>
      </c>
      <c r="AT103" s="152">
        <v>3511385.1491671558</v>
      </c>
      <c r="AU103" s="62">
        <v>472512.80062552518</v>
      </c>
      <c r="AV103" s="62">
        <v>317155.04000000004</v>
      </c>
      <c r="AW103" s="62">
        <v>303934.46000000002</v>
      </c>
      <c r="AX103" s="62">
        <v>308975.86</v>
      </c>
      <c r="AY103" s="62">
        <v>382225.42000000004</v>
      </c>
      <c r="AZ103" s="62">
        <v>370078.42000000004</v>
      </c>
      <c r="BA103" s="62">
        <v>324202.25</v>
      </c>
      <c r="BB103" s="62">
        <v>484088.14</v>
      </c>
      <c r="BC103" s="62">
        <v>301062.98548624682</v>
      </c>
      <c r="BD103" s="62">
        <v>287169.09999999998</v>
      </c>
      <c r="BE103" s="62">
        <v>430455.48999999993</v>
      </c>
      <c r="BF103" s="62">
        <v>477420.42999999993</v>
      </c>
      <c r="BG103" s="152">
        <v>4459280.3961117715</v>
      </c>
      <c r="BH103" s="62">
        <v>535548.89999999991</v>
      </c>
      <c r="BI103" s="62">
        <v>442000.3899999999</v>
      </c>
      <c r="BJ103" s="62">
        <v>354022.14</v>
      </c>
      <c r="BK103" s="62">
        <v>336233.74</v>
      </c>
      <c r="BL103" s="62">
        <v>418203.49</v>
      </c>
      <c r="BM103" s="62">
        <v>429375.39</v>
      </c>
      <c r="BN103" s="62">
        <v>428719.05999999994</v>
      </c>
      <c r="BO103" s="62">
        <v>552750.51</v>
      </c>
      <c r="BP103" s="62">
        <v>414594.47000000003</v>
      </c>
      <c r="BQ103" s="62">
        <v>486954.17000000004</v>
      </c>
      <c r="BR103" s="62">
        <v>623244.69469998404</v>
      </c>
      <c r="BS103" s="62">
        <v>615324.86822827999</v>
      </c>
      <c r="BT103" s="152">
        <v>5636971.8229282647</v>
      </c>
      <c r="BU103" s="62">
        <v>901194.65000000014</v>
      </c>
      <c r="BV103" s="62">
        <v>645038.33434112812</v>
      </c>
      <c r="BW103" s="62">
        <v>580307.74341423204</v>
      </c>
      <c r="BX103" s="62">
        <v>680629.83095245599</v>
      </c>
      <c r="BY103" s="62">
        <v>546784.70002617594</v>
      </c>
      <c r="BZ103" s="62">
        <v>631055.67504944804</v>
      </c>
      <c r="CA103" s="62">
        <v>746481.14</v>
      </c>
      <c r="CB103" s="62">
        <v>879252.20055233594</v>
      </c>
      <c r="CC103" s="152">
        <v>5610744.2743357765</v>
      </c>
    </row>
    <row r="104" spans="1:81" s="111" customFormat="1" ht="14">
      <c r="A104" s="86"/>
      <c r="B104" s="102" t="s">
        <v>112</v>
      </c>
      <c r="C104" s="65"/>
      <c r="D104" s="65"/>
      <c r="E104" s="65"/>
      <c r="F104" s="108"/>
      <c r="G104" s="108"/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12290.689999999999</v>
      </c>
      <c r="T104" s="152">
        <v>12290.689999999999</v>
      </c>
      <c r="U104" s="62">
        <v>18645.900000000001</v>
      </c>
      <c r="V104" s="62">
        <v>5096</v>
      </c>
      <c r="W104" s="62">
        <v>19422.12</v>
      </c>
      <c r="X104" s="62">
        <v>10.06</v>
      </c>
      <c r="Y104" s="62">
        <v>0</v>
      </c>
      <c r="Z104" s="62">
        <v>4455.6200000000008</v>
      </c>
      <c r="AA104" s="62">
        <v>894.31</v>
      </c>
      <c r="AB104" s="62">
        <v>17230.29</v>
      </c>
      <c r="AC104" s="62">
        <v>17230.29</v>
      </c>
      <c r="AD104" s="62">
        <v>17263.13</v>
      </c>
      <c r="AE104" s="62">
        <v>17262.25</v>
      </c>
      <c r="AF104" s="62">
        <v>22462.080000000002</v>
      </c>
      <c r="AG104" s="152">
        <v>139972.04999999999</v>
      </c>
      <c r="AH104" s="62">
        <v>97366.930000000008</v>
      </c>
      <c r="AI104" s="62">
        <v>26982.33</v>
      </c>
      <c r="AJ104" s="62">
        <v>27219.079999999998</v>
      </c>
      <c r="AK104" s="62">
        <v>20817.52</v>
      </c>
      <c r="AL104" s="62">
        <v>24422.720000000001</v>
      </c>
      <c r="AM104" s="62">
        <v>23269.08</v>
      </c>
      <c r="AN104" s="62">
        <v>31541.749999999996</v>
      </c>
      <c r="AO104" s="62">
        <v>22170.46</v>
      </c>
      <c r="AP104" s="62">
        <v>16387.27</v>
      </c>
      <c r="AQ104" s="62">
        <v>27596.850000000002</v>
      </c>
      <c r="AR104" s="62">
        <v>14816.56</v>
      </c>
      <c r="AS104" s="62">
        <v>10829.15</v>
      </c>
      <c r="AT104" s="152">
        <v>343419.7</v>
      </c>
      <c r="AU104" s="62">
        <v>9665.4600000000009</v>
      </c>
      <c r="AV104" s="62">
        <v>5275.5299999999988</v>
      </c>
      <c r="AW104" s="62">
        <v>9572.23</v>
      </c>
      <c r="AX104" s="62">
        <v>5615.09</v>
      </c>
      <c r="AY104" s="62">
        <v>10664.2</v>
      </c>
      <c r="AZ104" s="62">
        <v>9509.4700000000012</v>
      </c>
      <c r="BA104" s="62">
        <v>9804.58</v>
      </c>
      <c r="BB104" s="62">
        <v>10737.54</v>
      </c>
      <c r="BC104" s="62">
        <v>46768.1</v>
      </c>
      <c r="BD104" s="62">
        <v>24451.19</v>
      </c>
      <c r="BE104" s="62">
        <v>24363.37</v>
      </c>
      <c r="BF104" s="62">
        <v>25264.16</v>
      </c>
      <c r="BG104" s="152">
        <v>191690.92</v>
      </c>
      <c r="BH104" s="62">
        <v>43757.97</v>
      </c>
      <c r="BI104" s="62">
        <v>25230.880000000001</v>
      </c>
      <c r="BJ104" s="62">
        <v>21489.89</v>
      </c>
      <c r="BK104" s="62">
        <v>26760.27</v>
      </c>
      <c r="BL104" s="62">
        <v>14762.44</v>
      </c>
      <c r="BM104" s="62">
        <v>30663.32</v>
      </c>
      <c r="BN104" s="62">
        <v>22245.940000000002</v>
      </c>
      <c r="BO104" s="62">
        <v>109713.91</v>
      </c>
      <c r="BP104" s="62">
        <v>98829.99</v>
      </c>
      <c r="BQ104" s="62">
        <v>36674.089999999997</v>
      </c>
      <c r="BR104" s="62">
        <v>61599.320000000007</v>
      </c>
      <c r="BS104" s="62">
        <v>41092.449999999997</v>
      </c>
      <c r="BT104" s="152">
        <v>532820.47</v>
      </c>
      <c r="BU104" s="62">
        <v>50599.72</v>
      </c>
      <c r="BV104" s="62">
        <v>45513.66</v>
      </c>
      <c r="BW104" s="62">
        <v>50494.93</v>
      </c>
      <c r="BX104" s="62">
        <v>42671.740000000005</v>
      </c>
      <c r="BY104" s="62">
        <v>43843.72</v>
      </c>
      <c r="BZ104" s="62">
        <v>43143.03</v>
      </c>
      <c r="CA104" s="62">
        <v>73722.27</v>
      </c>
      <c r="CB104" s="62">
        <v>104328.97999999981</v>
      </c>
      <c r="CC104" s="152">
        <v>454318.04999999981</v>
      </c>
    </row>
    <row r="105" spans="1:81" s="107" customFormat="1" ht="14">
      <c r="A105" s="86"/>
      <c r="B105" s="134" t="s">
        <v>113</v>
      </c>
      <c r="C105" s="112"/>
      <c r="D105" s="112"/>
      <c r="E105" s="112"/>
      <c r="F105" s="84"/>
      <c r="G105" s="84"/>
      <c r="H105" s="153">
        <v>0</v>
      </c>
      <c r="I105" s="153">
        <v>0</v>
      </c>
      <c r="J105" s="153">
        <v>0</v>
      </c>
      <c r="K105" s="131">
        <v>0</v>
      </c>
      <c r="L105" s="131">
        <v>0</v>
      </c>
      <c r="M105" s="131">
        <v>0</v>
      </c>
      <c r="N105" s="131">
        <v>0</v>
      </c>
      <c r="O105" s="131">
        <v>0</v>
      </c>
      <c r="P105" s="131">
        <v>0</v>
      </c>
      <c r="Q105" s="131">
        <v>0</v>
      </c>
      <c r="R105" s="131">
        <v>0</v>
      </c>
      <c r="S105" s="131">
        <v>-281526.14999999997</v>
      </c>
      <c r="T105" s="154">
        <v>-281526.14999999997</v>
      </c>
      <c r="U105" s="131">
        <v>-256975.12</v>
      </c>
      <c r="V105" s="131">
        <v>-230429.24</v>
      </c>
      <c r="W105" s="131">
        <v>-99467.09</v>
      </c>
      <c r="X105" s="131">
        <v>-52753.48</v>
      </c>
      <c r="Y105" s="131">
        <v>-14599.989999999998</v>
      </c>
      <c r="Z105" s="131">
        <v>-14844.18</v>
      </c>
      <c r="AA105" s="131">
        <v>-25262.23</v>
      </c>
      <c r="AB105" s="131">
        <v>-54579.759999999995</v>
      </c>
      <c r="AC105" s="131">
        <v>-104909.59</v>
      </c>
      <c r="AD105" s="131">
        <v>-122851.22</v>
      </c>
      <c r="AE105" s="131">
        <v>-222356.3</v>
      </c>
      <c r="AF105" s="131">
        <v>-294408.16000000003</v>
      </c>
      <c r="AG105" s="154">
        <v>-1493436.3599999999</v>
      </c>
      <c r="AH105" s="131">
        <v>-270727.78127145895</v>
      </c>
      <c r="AI105" s="131">
        <v>-326972.79337215138</v>
      </c>
      <c r="AJ105" s="131">
        <v>-238405.58999999997</v>
      </c>
      <c r="AK105" s="131">
        <v>-74345.38</v>
      </c>
      <c r="AL105" s="131">
        <v>-240649.99</v>
      </c>
      <c r="AM105" s="131">
        <v>-246377.25</v>
      </c>
      <c r="AN105" s="131">
        <v>-138290.04999999999</v>
      </c>
      <c r="AO105" s="131">
        <v>-227896.93</v>
      </c>
      <c r="AP105" s="131">
        <v>-220066.95000000004</v>
      </c>
      <c r="AQ105" s="131">
        <v>-202088.1056668408</v>
      </c>
      <c r="AR105" s="131">
        <v>-208574.33858539615</v>
      </c>
      <c r="AS105" s="131">
        <v>-233376.74871036393</v>
      </c>
      <c r="AT105" s="154">
        <v>-2627771.9076062115</v>
      </c>
      <c r="AU105" s="131">
        <v>-256698.674</v>
      </c>
      <c r="AV105" s="131">
        <v>-233430.77899999998</v>
      </c>
      <c r="AW105" s="131">
        <v>-250790.435</v>
      </c>
      <c r="AX105" s="131">
        <v>-232276.49000000002</v>
      </c>
      <c r="AY105" s="131">
        <v>-247631.25</v>
      </c>
      <c r="AZ105" s="131">
        <v>-231155.85829451634</v>
      </c>
      <c r="BA105" s="131">
        <v>-202674.481</v>
      </c>
      <c r="BB105" s="131">
        <v>-212209.81899999996</v>
      </c>
      <c r="BC105" s="131">
        <v>-210712.34131136886</v>
      </c>
      <c r="BD105" s="131">
        <v>-173954.66700000002</v>
      </c>
      <c r="BE105" s="131">
        <v>-178616.95300953233</v>
      </c>
      <c r="BF105" s="131">
        <v>-191481.03600000002</v>
      </c>
      <c r="BG105" s="154">
        <v>-2621632.7836154173</v>
      </c>
      <c r="BH105" s="131">
        <v>-235148.56</v>
      </c>
      <c r="BI105" s="131">
        <v>-210313.90000000002</v>
      </c>
      <c r="BJ105" s="131">
        <v>-206409.40000000002</v>
      </c>
      <c r="BK105" s="131">
        <v>-229285.14299999998</v>
      </c>
      <c r="BL105" s="131">
        <v>-257893.31</v>
      </c>
      <c r="BM105" s="131">
        <v>-241167.75900000002</v>
      </c>
      <c r="BN105" s="131">
        <v>-246807.99999999997</v>
      </c>
      <c r="BO105" s="131">
        <v>-279822.37</v>
      </c>
      <c r="BP105" s="131">
        <v>-240061.42</v>
      </c>
      <c r="BQ105" s="131">
        <v>-209540.76</v>
      </c>
      <c r="BR105" s="131">
        <v>-303195.36099999998</v>
      </c>
      <c r="BS105" s="131">
        <v>-311263.69</v>
      </c>
      <c r="BT105" s="154">
        <v>-2970909.6730000004</v>
      </c>
      <c r="BU105" s="131">
        <v>-164998.79</v>
      </c>
      <c r="BV105" s="131">
        <v>-236781.93</v>
      </c>
      <c r="BW105" s="131">
        <v>-178470.97</v>
      </c>
      <c r="BX105" s="131">
        <v>-185812.78000000003</v>
      </c>
      <c r="BY105" s="131">
        <v>-180066.75</v>
      </c>
      <c r="BZ105" s="131">
        <v>-223350.49699999997</v>
      </c>
      <c r="CA105" s="131">
        <v>-191689.26</v>
      </c>
      <c r="CB105" s="131">
        <v>-168973.25</v>
      </c>
      <c r="CC105" s="154">
        <v>-1530144.227</v>
      </c>
    </row>
    <row r="106" spans="1:81" s="86" customFormat="1">
      <c r="A106" s="115"/>
      <c r="B106" s="102" t="s">
        <v>114</v>
      </c>
      <c r="C106" s="65"/>
      <c r="D106" s="65"/>
      <c r="E106" s="65"/>
      <c r="F106" s="108"/>
      <c r="G106" s="108"/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-168060.94999999998</v>
      </c>
      <c r="T106" s="152">
        <v>-168060.94999999998</v>
      </c>
      <c r="U106" s="62">
        <v>-111793.54</v>
      </c>
      <c r="V106" s="62">
        <v>-123610.81</v>
      </c>
      <c r="W106" s="62">
        <v>-8375.36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62">
        <v>-72510.81</v>
      </c>
      <c r="AD106" s="62">
        <v>-66644.78</v>
      </c>
      <c r="AE106" s="62">
        <v>-121401.14</v>
      </c>
      <c r="AF106" s="62">
        <v>-164778.75</v>
      </c>
      <c r="AG106" s="152">
        <v>-669115.18999999994</v>
      </c>
      <c r="AH106" s="62">
        <v>-185336.84127145898</v>
      </c>
      <c r="AI106" s="62">
        <v>-180415.86337215139</v>
      </c>
      <c r="AJ106" s="62">
        <v>-182076.84999999998</v>
      </c>
      <c r="AK106" s="62">
        <v>-22130.080000000002</v>
      </c>
      <c r="AL106" s="62">
        <v>-181178.06</v>
      </c>
      <c r="AM106" s="62">
        <v>-138710.10999999999</v>
      </c>
      <c r="AN106" s="62">
        <v>-7483.57</v>
      </c>
      <c r="AO106" s="62">
        <v>-133691.59</v>
      </c>
      <c r="AP106" s="62">
        <v>-100567.13</v>
      </c>
      <c r="AQ106" s="62">
        <v>-101155.4956668408</v>
      </c>
      <c r="AR106" s="62">
        <v>-120243.95858539615</v>
      </c>
      <c r="AS106" s="62">
        <v>-116027.57871036393</v>
      </c>
      <c r="AT106" s="152">
        <v>-1469017.1276062112</v>
      </c>
      <c r="AU106" s="62">
        <v>-123148.49400000001</v>
      </c>
      <c r="AV106" s="62">
        <v>-125531.50899999999</v>
      </c>
      <c r="AW106" s="62">
        <v>-138626.495</v>
      </c>
      <c r="AX106" s="62">
        <v>-136507.95000000001</v>
      </c>
      <c r="AY106" s="62">
        <v>-113508.86</v>
      </c>
      <c r="AZ106" s="62">
        <v>-102477.55829451636</v>
      </c>
      <c r="BA106" s="62">
        <v>-88700.490999999995</v>
      </c>
      <c r="BB106" s="62">
        <v>-86726.558999999994</v>
      </c>
      <c r="BC106" s="62">
        <v>-76030.001311368847</v>
      </c>
      <c r="BD106" s="62">
        <v>-69848.447000000015</v>
      </c>
      <c r="BE106" s="62">
        <v>-67109.353009532322</v>
      </c>
      <c r="BF106" s="62">
        <v>-71634.495999999999</v>
      </c>
      <c r="BG106" s="152">
        <v>-1199850.2136154177</v>
      </c>
      <c r="BH106" s="62">
        <v>-67763.350000000006</v>
      </c>
      <c r="BI106" s="62">
        <v>-65146.23</v>
      </c>
      <c r="BJ106" s="62">
        <v>-79379.740000000005</v>
      </c>
      <c r="BK106" s="62">
        <v>-77559.983000000007</v>
      </c>
      <c r="BL106" s="62">
        <v>-70456.61</v>
      </c>
      <c r="BM106" s="62">
        <v>-54190.839</v>
      </c>
      <c r="BN106" s="62">
        <v>-34201.18</v>
      </c>
      <c r="BO106" s="62">
        <v>-30467.023000000001</v>
      </c>
      <c r="BP106" s="62">
        <v>-23445.66</v>
      </c>
      <c r="BQ106" s="62">
        <v>-16301.369999999999</v>
      </c>
      <c r="BR106" s="62">
        <v>-13420.571</v>
      </c>
      <c r="BS106" s="62">
        <v>-16456.21</v>
      </c>
      <c r="BT106" s="152">
        <v>-548788.76599999995</v>
      </c>
      <c r="BU106" s="62">
        <v>0</v>
      </c>
      <c r="BV106" s="62">
        <v>0</v>
      </c>
      <c r="BW106" s="62">
        <v>-4487.4399999999996</v>
      </c>
      <c r="BX106" s="62">
        <v>-4538.6499999999996</v>
      </c>
      <c r="BY106" s="62">
        <v>-4347.09</v>
      </c>
      <c r="BZ106" s="62">
        <v>-3613.23</v>
      </c>
      <c r="CA106" s="62">
        <v>-3579.22</v>
      </c>
      <c r="CB106" s="62">
        <v>-2217.12</v>
      </c>
      <c r="CC106" s="152">
        <v>-22782.75</v>
      </c>
    </row>
    <row r="107" spans="1:81" s="115" customFormat="1">
      <c r="B107" s="102" t="s">
        <v>115</v>
      </c>
      <c r="C107" s="65"/>
      <c r="D107" s="65"/>
      <c r="E107" s="65"/>
      <c r="F107" s="108"/>
      <c r="G107" s="108"/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-113465.2</v>
      </c>
      <c r="T107" s="152">
        <v>-113465.2</v>
      </c>
      <c r="U107" s="62">
        <v>-145181.58000000002</v>
      </c>
      <c r="V107" s="62">
        <v>-106818.43</v>
      </c>
      <c r="W107" s="62">
        <v>-91091.73</v>
      </c>
      <c r="X107" s="62">
        <v>-52753.48</v>
      </c>
      <c r="Y107" s="62">
        <v>-14599.989999999998</v>
      </c>
      <c r="Z107" s="62">
        <v>-14844.18</v>
      </c>
      <c r="AA107" s="62">
        <v>-25262.23</v>
      </c>
      <c r="AB107" s="62">
        <v>-54579.759999999995</v>
      </c>
      <c r="AC107" s="62">
        <v>-32398.78</v>
      </c>
      <c r="AD107" s="62">
        <v>-56206.44</v>
      </c>
      <c r="AE107" s="62">
        <v>-100955.16</v>
      </c>
      <c r="AF107" s="62">
        <v>-129629.41</v>
      </c>
      <c r="AG107" s="152">
        <v>-824321.16999999993</v>
      </c>
      <c r="AH107" s="62">
        <v>-85390.94</v>
      </c>
      <c r="AI107" s="62">
        <v>-146556.93</v>
      </c>
      <c r="AJ107" s="62">
        <v>-56328.739999999991</v>
      </c>
      <c r="AK107" s="62">
        <v>-52215.299999999996</v>
      </c>
      <c r="AL107" s="62">
        <v>-59471.93</v>
      </c>
      <c r="AM107" s="62">
        <v>-107667.14</v>
      </c>
      <c r="AN107" s="62">
        <v>-130806.48</v>
      </c>
      <c r="AO107" s="62">
        <v>-94205.34</v>
      </c>
      <c r="AP107" s="62">
        <v>-119499.82000000004</v>
      </c>
      <c r="AQ107" s="62">
        <v>-100932.61</v>
      </c>
      <c r="AR107" s="62">
        <v>-88330.38</v>
      </c>
      <c r="AS107" s="62">
        <v>-117349.17000000001</v>
      </c>
      <c r="AT107" s="152">
        <v>-1158754.78</v>
      </c>
      <c r="AU107" s="62">
        <v>-133550.18</v>
      </c>
      <c r="AV107" s="62">
        <v>-107899.27</v>
      </c>
      <c r="AW107" s="62">
        <v>-112163.94</v>
      </c>
      <c r="AX107" s="62">
        <v>-95768.540000000008</v>
      </c>
      <c r="AY107" s="62">
        <v>-134122.39000000001</v>
      </c>
      <c r="AZ107" s="62">
        <v>-128678.29999999999</v>
      </c>
      <c r="BA107" s="62">
        <v>-113973.99</v>
      </c>
      <c r="BB107" s="62">
        <v>-125483.25999999998</v>
      </c>
      <c r="BC107" s="62">
        <v>-134682.34</v>
      </c>
      <c r="BD107" s="62">
        <v>-104106.22</v>
      </c>
      <c r="BE107" s="62">
        <v>-111507.6</v>
      </c>
      <c r="BF107" s="62">
        <v>-119846.54000000001</v>
      </c>
      <c r="BG107" s="152">
        <v>-1421782.5700000003</v>
      </c>
      <c r="BH107" s="62">
        <v>-167385.21</v>
      </c>
      <c r="BI107" s="62">
        <v>-145167.67000000001</v>
      </c>
      <c r="BJ107" s="62">
        <v>-127029.66</v>
      </c>
      <c r="BK107" s="62">
        <v>-151725.15999999997</v>
      </c>
      <c r="BL107" s="62">
        <v>-187436.69999999998</v>
      </c>
      <c r="BM107" s="62">
        <v>-186976.92</v>
      </c>
      <c r="BN107" s="62">
        <v>-212606.81999999998</v>
      </c>
      <c r="BO107" s="62">
        <v>-249355.34699999998</v>
      </c>
      <c r="BP107" s="62">
        <v>-216615.76</v>
      </c>
      <c r="BQ107" s="62">
        <v>-193239.39</v>
      </c>
      <c r="BR107" s="62">
        <v>-289774.78999999998</v>
      </c>
      <c r="BS107" s="62">
        <v>-294807.48</v>
      </c>
      <c r="BT107" s="152">
        <v>-2422120.9070000001</v>
      </c>
      <c r="BU107" s="62">
        <v>-164998.79</v>
      </c>
      <c r="BV107" s="62">
        <v>-236781.93</v>
      </c>
      <c r="BW107" s="62">
        <v>-173983.53</v>
      </c>
      <c r="BX107" s="62">
        <v>-181274.13000000003</v>
      </c>
      <c r="BY107" s="62">
        <v>-175719.66</v>
      </c>
      <c r="BZ107" s="62">
        <v>-219737.26699999996</v>
      </c>
      <c r="CA107" s="62">
        <v>-188110.04</v>
      </c>
      <c r="CB107" s="62">
        <v>-166756.13</v>
      </c>
      <c r="CC107" s="152">
        <v>-1507361.477</v>
      </c>
    </row>
    <row r="108" spans="1:81" s="111" customFormat="1" ht="14">
      <c r="A108" s="86"/>
      <c r="B108" s="155" t="s">
        <v>116</v>
      </c>
      <c r="C108" s="66"/>
      <c r="D108" s="66"/>
      <c r="E108" s="66"/>
      <c r="F108" s="156"/>
      <c r="G108" s="156"/>
      <c r="H108" s="157">
        <v>0</v>
      </c>
      <c r="I108" s="157">
        <v>0</v>
      </c>
      <c r="J108" s="157">
        <v>0</v>
      </c>
      <c r="K108" s="157">
        <v>0</v>
      </c>
      <c r="L108" s="157">
        <v>0</v>
      </c>
      <c r="M108" s="157">
        <v>0</v>
      </c>
      <c r="N108" s="157">
        <v>0</v>
      </c>
      <c r="O108" s="157">
        <v>0</v>
      </c>
      <c r="P108" s="157">
        <v>0</v>
      </c>
      <c r="Q108" s="157">
        <v>0</v>
      </c>
      <c r="R108" s="157">
        <v>0</v>
      </c>
      <c r="S108" s="157">
        <v>890962.96000000043</v>
      </c>
      <c r="T108" s="158">
        <v>890962.96000000043</v>
      </c>
      <c r="U108" s="157">
        <v>1172762.7999999998</v>
      </c>
      <c r="V108" s="157">
        <v>808717.25</v>
      </c>
      <c r="W108" s="157">
        <v>635977.30000000005</v>
      </c>
      <c r="X108" s="157">
        <v>65985.099999999977</v>
      </c>
      <c r="Y108" s="157">
        <v>29680.94000000001</v>
      </c>
      <c r="Z108" s="157">
        <v>77788.749999999971</v>
      </c>
      <c r="AA108" s="157">
        <v>247909.50999999986</v>
      </c>
      <c r="AB108" s="157">
        <v>151260.63000000006</v>
      </c>
      <c r="AC108" s="157">
        <v>347319.58999999997</v>
      </c>
      <c r="AD108" s="157">
        <v>383726.58999999997</v>
      </c>
      <c r="AE108" s="157">
        <v>583398.40999999992</v>
      </c>
      <c r="AF108" s="157">
        <v>636110.5199999999</v>
      </c>
      <c r="AG108" s="158">
        <v>5140637.3899999987</v>
      </c>
      <c r="AH108" s="157">
        <v>1074009.8987285411</v>
      </c>
      <c r="AI108" s="157">
        <v>431695.14662784868</v>
      </c>
      <c r="AJ108" s="157">
        <v>460828.68999999994</v>
      </c>
      <c r="AK108" s="157">
        <v>597829.93999999994</v>
      </c>
      <c r="AL108" s="157">
        <v>447476.18999999994</v>
      </c>
      <c r="AM108" s="157">
        <v>682411.54999999993</v>
      </c>
      <c r="AN108" s="157">
        <v>863587.83999999985</v>
      </c>
      <c r="AO108" s="157">
        <v>841088.62000000011</v>
      </c>
      <c r="AP108" s="157">
        <v>746134.25</v>
      </c>
      <c r="AQ108" s="157">
        <v>775869.97433316009</v>
      </c>
      <c r="AR108" s="157">
        <v>1117652.3014146041</v>
      </c>
      <c r="AS108" s="157">
        <v>1138168.900456792</v>
      </c>
      <c r="AT108" s="158">
        <v>9176753.3015609458</v>
      </c>
      <c r="AU108" s="157">
        <v>1495356.8766255248</v>
      </c>
      <c r="AV108" s="157">
        <v>871491.12099999969</v>
      </c>
      <c r="AW108" s="157">
        <v>847098.71499999985</v>
      </c>
      <c r="AX108" s="157">
        <v>807953.20000000019</v>
      </c>
      <c r="AY108" s="157">
        <v>1187804.1700000002</v>
      </c>
      <c r="AZ108" s="157">
        <v>1088048.9717054835</v>
      </c>
      <c r="BA108" s="157">
        <v>1212464.1990000003</v>
      </c>
      <c r="BB108" s="157">
        <v>1332286.9810000004</v>
      </c>
      <c r="BC108" s="157">
        <v>1002039.1941748778</v>
      </c>
      <c r="BD108" s="157">
        <v>1001406.6529999998</v>
      </c>
      <c r="BE108" s="157">
        <v>1314376.1769904678</v>
      </c>
      <c r="BF108" s="157">
        <v>1479803.754</v>
      </c>
      <c r="BG108" s="158">
        <v>13640130.012496354</v>
      </c>
      <c r="BH108" s="157">
        <v>1947406.7900000005</v>
      </c>
      <c r="BI108" s="157">
        <v>1361086.9299999997</v>
      </c>
      <c r="BJ108" s="157">
        <v>1150211.4500000002</v>
      </c>
      <c r="BK108" s="157">
        <v>1065700.9969999997</v>
      </c>
      <c r="BL108" s="157">
        <v>1360628.43</v>
      </c>
      <c r="BM108" s="157">
        <v>1290642.9710000001</v>
      </c>
      <c r="BN108" s="157">
        <v>1280921.4099999997</v>
      </c>
      <c r="BO108" s="157">
        <v>1692928.2899999996</v>
      </c>
      <c r="BP108" s="157">
        <v>1313213.97</v>
      </c>
      <c r="BQ108" s="157">
        <v>1441543.27</v>
      </c>
      <c r="BR108" s="157">
        <v>1696109.389</v>
      </c>
      <c r="BS108" s="157">
        <v>1938722.7000000002</v>
      </c>
      <c r="BT108" s="158">
        <v>17539116.596999999</v>
      </c>
      <c r="BU108" s="157">
        <v>3147057.3800000004</v>
      </c>
      <c r="BV108" s="157">
        <v>1994962.7943411286</v>
      </c>
      <c r="BW108" s="157">
        <v>1798710.3934142315</v>
      </c>
      <c r="BX108" s="157">
        <v>1898314.7109524559</v>
      </c>
      <c r="BY108" s="157">
        <v>1713277.9700261757</v>
      </c>
      <c r="BZ108" s="157">
        <v>1885427.5429999996</v>
      </c>
      <c r="CA108" s="157">
        <v>2115043.0254353397</v>
      </c>
      <c r="CB108" s="157">
        <v>2453714.2305523399</v>
      </c>
      <c r="CC108" s="158">
        <v>17006508.047721669</v>
      </c>
    </row>
    <row r="109" spans="1:81" s="107" customFormat="1" ht="14">
      <c r="A109" s="86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159"/>
    </row>
    <row r="110" spans="1:81" s="107" customFormat="1" ht="14">
      <c r="A110" s="86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159"/>
    </row>
    <row r="111" spans="1:81" s="100" customFormat="1" ht="14">
      <c r="A111" s="86"/>
      <c r="B111" s="94" t="s">
        <v>92</v>
      </c>
      <c r="C111" s="95"/>
      <c r="D111" s="95"/>
      <c r="E111" s="95"/>
      <c r="F111" s="96"/>
      <c r="G111" s="96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150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150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150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150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150"/>
      <c r="BU111" s="95"/>
      <c r="BV111" s="95"/>
      <c r="BW111" s="95"/>
      <c r="BX111" s="95"/>
      <c r="BY111" s="95"/>
      <c r="BZ111" s="95"/>
      <c r="CA111" s="95"/>
      <c r="CB111" s="95"/>
      <c r="CC111" s="150"/>
    </row>
    <row r="112" spans="1:81" s="107" customFormat="1" ht="14">
      <c r="A112" s="101"/>
      <c r="B112" s="134" t="s">
        <v>107</v>
      </c>
      <c r="C112" s="67"/>
      <c r="D112" s="67"/>
      <c r="E112" s="67"/>
      <c r="F112" s="104"/>
      <c r="G112" s="104"/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151">
        <v>0</v>
      </c>
      <c r="U112" s="68">
        <v>0</v>
      </c>
      <c r="V112" s="68">
        <v>0</v>
      </c>
      <c r="W112" s="68">
        <v>0</v>
      </c>
      <c r="X112" s="68">
        <v>0</v>
      </c>
      <c r="Y112" s="68">
        <v>0</v>
      </c>
      <c r="Z112" s="68">
        <v>0</v>
      </c>
      <c r="AA112" s="68">
        <v>0</v>
      </c>
      <c r="AB112" s="68">
        <v>0</v>
      </c>
      <c r="AC112" s="68">
        <v>0</v>
      </c>
      <c r="AD112" s="68">
        <v>0</v>
      </c>
      <c r="AE112" s="68">
        <v>0</v>
      </c>
      <c r="AF112" s="68">
        <v>0</v>
      </c>
      <c r="AG112" s="151">
        <v>0</v>
      </c>
      <c r="AH112" s="68">
        <v>0</v>
      </c>
      <c r="AI112" s="68">
        <v>0</v>
      </c>
      <c r="AJ112" s="68">
        <v>0</v>
      </c>
      <c r="AK112" s="68">
        <v>0</v>
      </c>
      <c r="AL112" s="68">
        <v>0</v>
      </c>
      <c r="AM112" s="68">
        <v>0</v>
      </c>
      <c r="AN112" s="68">
        <v>0</v>
      </c>
      <c r="AO112" s="68">
        <v>0</v>
      </c>
      <c r="AP112" s="68">
        <v>0</v>
      </c>
      <c r="AQ112" s="68">
        <v>0</v>
      </c>
      <c r="AR112" s="68">
        <v>0</v>
      </c>
      <c r="AS112" s="68">
        <v>3292463.8300000005</v>
      </c>
      <c r="AT112" s="151">
        <v>3292463.8300000005</v>
      </c>
      <c r="AU112" s="68">
        <v>4112648.8000000003</v>
      </c>
      <c r="AV112" s="68">
        <v>2573242.23</v>
      </c>
      <c r="AW112" s="68">
        <v>4635788.08</v>
      </c>
      <c r="AX112" s="68">
        <v>2855315.03</v>
      </c>
      <c r="AY112" s="68">
        <v>2882377.6900000004</v>
      </c>
      <c r="AZ112" s="68">
        <v>3433109.9</v>
      </c>
      <c r="BA112" s="68">
        <v>3080220.85</v>
      </c>
      <c r="BB112" s="68">
        <v>3358750.0799999996</v>
      </c>
      <c r="BC112" s="68">
        <v>2446315.4499999993</v>
      </c>
      <c r="BD112" s="68">
        <v>2774025.3799999994</v>
      </c>
      <c r="BE112" s="68">
        <v>3003790.8499999996</v>
      </c>
      <c r="BF112" s="68">
        <v>3182786.41</v>
      </c>
      <c r="BG112" s="151">
        <v>38338370.749999993</v>
      </c>
      <c r="BH112" s="68">
        <v>4571907.0300000012</v>
      </c>
      <c r="BI112" s="68">
        <v>3551016.9299999997</v>
      </c>
      <c r="BJ112" s="68">
        <v>2824247.83</v>
      </c>
      <c r="BK112" s="68">
        <v>3214407.5999999996</v>
      </c>
      <c r="BL112" s="68">
        <v>3547339.6182462303</v>
      </c>
      <c r="BM112" s="68">
        <v>3029260.5499999993</v>
      </c>
      <c r="BN112" s="68">
        <v>2891455.8999999994</v>
      </c>
      <c r="BO112" s="68">
        <v>3087501.47</v>
      </c>
      <c r="BP112" s="68">
        <v>2884030.0899999994</v>
      </c>
      <c r="BQ112" s="68">
        <v>2958632.45</v>
      </c>
      <c r="BR112" s="68">
        <v>2904473.75</v>
      </c>
      <c r="BS112" s="68">
        <v>3954618.6799999997</v>
      </c>
      <c r="BT112" s="151">
        <v>39418891.898246221</v>
      </c>
      <c r="BU112" s="68">
        <v>4601000</v>
      </c>
      <c r="BV112" s="68">
        <v>2868000</v>
      </c>
      <c r="BW112" s="68">
        <v>2903000</v>
      </c>
      <c r="BX112" s="68">
        <v>2928000</v>
      </c>
      <c r="BY112" s="68">
        <v>3030000</v>
      </c>
      <c r="BZ112" s="68">
        <v>3476000</v>
      </c>
      <c r="CA112" s="68">
        <v>4408811.7399999984</v>
      </c>
      <c r="CB112" s="68">
        <v>3197397.95</v>
      </c>
      <c r="CC112" s="151">
        <v>27412209.689999998</v>
      </c>
    </row>
    <row r="113" spans="1:81" s="93" customFormat="1" ht="14">
      <c r="A113" s="86"/>
      <c r="B113" s="102" t="s">
        <v>108</v>
      </c>
      <c r="C113" s="65"/>
      <c r="D113" s="65"/>
      <c r="E113" s="65"/>
      <c r="F113" s="108"/>
      <c r="G113" s="108"/>
      <c r="H113" s="62">
        <v>0</v>
      </c>
      <c r="I113" s="62">
        <v>0</v>
      </c>
      <c r="J113" s="62">
        <v>0</v>
      </c>
      <c r="K113" s="62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152">
        <v>0</v>
      </c>
      <c r="U113" s="62">
        <v>0</v>
      </c>
      <c r="V113" s="62">
        <v>0</v>
      </c>
      <c r="W113" s="62">
        <v>0</v>
      </c>
      <c r="X113" s="62">
        <v>0</v>
      </c>
      <c r="Y113" s="62">
        <v>0</v>
      </c>
      <c r="Z113" s="62">
        <v>0</v>
      </c>
      <c r="AA113" s="62">
        <v>0</v>
      </c>
      <c r="AB113" s="62">
        <v>0</v>
      </c>
      <c r="AC113" s="62">
        <v>0</v>
      </c>
      <c r="AD113" s="62">
        <v>0</v>
      </c>
      <c r="AE113" s="62">
        <v>0</v>
      </c>
      <c r="AF113" s="62">
        <v>0</v>
      </c>
      <c r="AG113" s="152">
        <v>0</v>
      </c>
      <c r="AH113" s="62">
        <v>0</v>
      </c>
      <c r="AI113" s="62">
        <v>0</v>
      </c>
      <c r="AJ113" s="62">
        <v>0</v>
      </c>
      <c r="AK113" s="62">
        <v>0</v>
      </c>
      <c r="AL113" s="62">
        <v>0</v>
      </c>
      <c r="AM113" s="62">
        <v>0</v>
      </c>
      <c r="AN113" s="62">
        <v>0</v>
      </c>
      <c r="AO113" s="62">
        <v>0</v>
      </c>
      <c r="AP113" s="62">
        <v>0</v>
      </c>
      <c r="AQ113" s="62">
        <v>0</v>
      </c>
      <c r="AR113" s="62">
        <v>0</v>
      </c>
      <c r="AS113" s="62">
        <v>2456188.58</v>
      </c>
      <c r="AT113" s="152">
        <v>2456188.58</v>
      </c>
      <c r="AU113" s="62">
        <v>3020127.9099999997</v>
      </c>
      <c r="AV113" s="62">
        <v>1903404.0199999998</v>
      </c>
      <c r="AW113" s="62">
        <v>1975908.9000000006</v>
      </c>
      <c r="AX113" s="62">
        <v>1973635.8800000001</v>
      </c>
      <c r="AY113" s="62">
        <v>2110761.4200000004</v>
      </c>
      <c r="AZ113" s="62">
        <v>2351704.4</v>
      </c>
      <c r="BA113" s="62">
        <v>2200829.08</v>
      </c>
      <c r="BB113" s="62">
        <v>2430943.8099999996</v>
      </c>
      <c r="BC113" s="62">
        <v>1720650.5899999989</v>
      </c>
      <c r="BD113" s="62">
        <v>1995951.9599999995</v>
      </c>
      <c r="BE113" s="62">
        <v>1991910.9999999995</v>
      </c>
      <c r="BF113" s="62">
        <v>2243693.09</v>
      </c>
      <c r="BG113" s="152">
        <v>25919522.060000002</v>
      </c>
      <c r="BH113" s="62">
        <v>3185774.9900000021</v>
      </c>
      <c r="BI113" s="62">
        <v>2387063.6999999997</v>
      </c>
      <c r="BJ113" s="62">
        <v>2067415.0599999998</v>
      </c>
      <c r="BK113" s="62">
        <v>1963464.5199999991</v>
      </c>
      <c r="BL113" s="62">
        <v>2060360.8199999984</v>
      </c>
      <c r="BM113" s="62">
        <v>2033021.2999999991</v>
      </c>
      <c r="BN113" s="62">
        <v>2002898.5599999994</v>
      </c>
      <c r="BO113" s="62">
        <v>2081212.8399999999</v>
      </c>
      <c r="BP113" s="62">
        <v>1974113.2799999998</v>
      </c>
      <c r="BQ113" s="62">
        <v>1988174.1800000004</v>
      </c>
      <c r="BR113" s="62">
        <v>1859584.8299999996</v>
      </c>
      <c r="BS113" s="62">
        <v>2355870.65</v>
      </c>
      <c r="BT113" s="152">
        <v>25958954.729999993</v>
      </c>
      <c r="BU113" s="62">
        <v>4197000</v>
      </c>
      <c r="BV113" s="62">
        <v>2571000</v>
      </c>
      <c r="BW113" s="62">
        <v>2696000</v>
      </c>
      <c r="BX113" s="62">
        <v>2602000</v>
      </c>
      <c r="BY113" s="62">
        <v>2762000</v>
      </c>
      <c r="BZ113" s="62">
        <v>2948000</v>
      </c>
      <c r="CA113" s="62">
        <v>4113000</v>
      </c>
      <c r="CB113" s="62">
        <v>2831000</v>
      </c>
      <c r="CC113" s="152">
        <v>24720000</v>
      </c>
    </row>
    <row r="114" spans="1:81" s="86" customFormat="1">
      <c r="B114" s="102" t="s">
        <v>109</v>
      </c>
      <c r="C114" s="65"/>
      <c r="D114" s="65"/>
      <c r="E114" s="65"/>
      <c r="F114" s="108"/>
      <c r="G114" s="108"/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152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62">
        <v>0</v>
      </c>
      <c r="AD114" s="62">
        <v>0</v>
      </c>
      <c r="AE114" s="62">
        <v>0</v>
      </c>
      <c r="AF114" s="62">
        <v>0</v>
      </c>
      <c r="AG114" s="152">
        <v>0</v>
      </c>
      <c r="AH114" s="62">
        <v>0</v>
      </c>
      <c r="AI114" s="62">
        <v>0</v>
      </c>
      <c r="AJ114" s="62">
        <v>0</v>
      </c>
      <c r="AK114" s="62">
        <v>0</v>
      </c>
      <c r="AL114" s="62">
        <v>0</v>
      </c>
      <c r="AM114" s="62">
        <v>0</v>
      </c>
      <c r="AN114" s="62">
        <v>0</v>
      </c>
      <c r="AO114" s="62">
        <v>0</v>
      </c>
      <c r="AP114" s="62">
        <v>0</v>
      </c>
      <c r="AQ114" s="62">
        <v>0</v>
      </c>
      <c r="AR114" s="62">
        <v>0</v>
      </c>
      <c r="AS114" s="62">
        <v>63109.200000000012</v>
      </c>
      <c r="AT114" s="152">
        <v>63109.200000000012</v>
      </c>
      <c r="AU114" s="62">
        <v>245035.76</v>
      </c>
      <c r="AV114" s="62">
        <v>45632.5</v>
      </c>
      <c r="AW114" s="62">
        <v>31111.770000000004</v>
      </c>
      <c r="AX114" s="62">
        <v>58722.42</v>
      </c>
      <c r="AY114" s="62">
        <v>86841.61</v>
      </c>
      <c r="AZ114" s="62">
        <v>113598.33999999998</v>
      </c>
      <c r="BA114" s="62">
        <v>87088.570000000022</v>
      </c>
      <c r="BB114" s="62">
        <v>117246.85999999999</v>
      </c>
      <c r="BC114" s="62">
        <v>75553.27</v>
      </c>
      <c r="BD114" s="62">
        <v>56678.97</v>
      </c>
      <c r="BE114" s="62">
        <v>74098.09</v>
      </c>
      <c r="BF114" s="62">
        <v>111334.65999999999</v>
      </c>
      <c r="BG114" s="152">
        <v>1102942.82</v>
      </c>
      <c r="BH114" s="62">
        <v>261588.03999999998</v>
      </c>
      <c r="BI114" s="62">
        <v>79843.690000000017</v>
      </c>
      <c r="BJ114" s="62">
        <v>33211.39</v>
      </c>
      <c r="BK114" s="62">
        <v>68018.070000000007</v>
      </c>
      <c r="BL114" s="62">
        <v>90456.75</v>
      </c>
      <c r="BM114" s="62">
        <v>135233.94</v>
      </c>
      <c r="BN114" s="62">
        <v>114831.66000000002</v>
      </c>
      <c r="BO114" s="62">
        <v>138054.01999999999</v>
      </c>
      <c r="BP114" s="62">
        <v>84627.879999999976</v>
      </c>
      <c r="BQ114" s="62">
        <v>57405.07</v>
      </c>
      <c r="BR114" s="62">
        <v>119530.54000000001</v>
      </c>
      <c r="BS114" s="62">
        <v>135736.57</v>
      </c>
      <c r="BT114" s="152">
        <v>1318537.6200000001</v>
      </c>
      <c r="BU114" s="62"/>
      <c r="BV114" s="62"/>
      <c r="BW114" s="62"/>
      <c r="BX114" s="62"/>
      <c r="BY114" s="62"/>
      <c r="BZ114" s="62"/>
      <c r="CA114" s="62"/>
      <c r="CB114" s="62"/>
      <c r="CC114" s="152">
        <v>0</v>
      </c>
    </row>
    <row r="115" spans="1:81" s="86" customFormat="1">
      <c r="B115" s="102" t="s">
        <v>110</v>
      </c>
      <c r="C115" s="67"/>
      <c r="D115" s="67"/>
      <c r="E115" s="67"/>
      <c r="F115" s="108"/>
      <c r="G115" s="108"/>
      <c r="H115" s="62">
        <v>0</v>
      </c>
      <c r="I115" s="62">
        <v>0</v>
      </c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152">
        <v>0</v>
      </c>
      <c r="U115" s="62">
        <v>0</v>
      </c>
      <c r="V115" s="62">
        <v>0</v>
      </c>
      <c r="W115" s="62">
        <v>0</v>
      </c>
      <c r="X115" s="62">
        <v>0</v>
      </c>
      <c r="Y115" s="62">
        <v>0</v>
      </c>
      <c r="Z115" s="62">
        <v>0</v>
      </c>
      <c r="AA115" s="62">
        <v>0</v>
      </c>
      <c r="AB115" s="62">
        <v>0</v>
      </c>
      <c r="AC115" s="62">
        <v>0</v>
      </c>
      <c r="AD115" s="62">
        <v>0</v>
      </c>
      <c r="AE115" s="62">
        <v>0</v>
      </c>
      <c r="AF115" s="62">
        <v>0</v>
      </c>
      <c r="AG115" s="152">
        <v>0</v>
      </c>
      <c r="AH115" s="62">
        <v>0</v>
      </c>
      <c r="AI115" s="62">
        <v>0</v>
      </c>
      <c r="AJ115" s="62">
        <v>0</v>
      </c>
      <c r="AK115" s="62">
        <v>0</v>
      </c>
      <c r="AL115" s="62">
        <v>0</v>
      </c>
      <c r="AM115" s="62">
        <v>0</v>
      </c>
      <c r="AN115" s="62">
        <v>0</v>
      </c>
      <c r="AO115" s="62">
        <v>0</v>
      </c>
      <c r="AP115" s="62">
        <v>0</v>
      </c>
      <c r="AQ115" s="62">
        <v>0</v>
      </c>
      <c r="AR115" s="62">
        <v>0</v>
      </c>
      <c r="AS115" s="62">
        <v>576455.57000000007</v>
      </c>
      <c r="AT115" s="152">
        <v>576455.57000000007</v>
      </c>
      <c r="AU115" s="62">
        <v>570905.07000000007</v>
      </c>
      <c r="AV115" s="62">
        <v>419675.13000000006</v>
      </c>
      <c r="AW115" s="62">
        <v>524968.66999999993</v>
      </c>
      <c r="AX115" s="62">
        <v>472988.76</v>
      </c>
      <c r="AY115" s="62">
        <v>449695.5500000001</v>
      </c>
      <c r="AZ115" s="62">
        <v>705218.94000000018</v>
      </c>
      <c r="BA115" s="62">
        <v>546561.76</v>
      </c>
      <c r="BB115" s="62">
        <v>546344.05000000005</v>
      </c>
      <c r="BC115" s="62">
        <v>420520.22000000009</v>
      </c>
      <c r="BD115" s="62">
        <v>497045.37000000011</v>
      </c>
      <c r="BE115" s="62">
        <v>675100.55</v>
      </c>
      <c r="BF115" s="62">
        <v>564892.36999999988</v>
      </c>
      <c r="BG115" s="152">
        <v>6393916.4399999995</v>
      </c>
      <c r="BH115" s="62">
        <v>801070</v>
      </c>
      <c r="BI115" s="62">
        <v>546127.53</v>
      </c>
      <c r="BJ115" s="62">
        <v>496445.49000000011</v>
      </c>
      <c r="BK115" s="62">
        <v>559319.67000000004</v>
      </c>
      <c r="BL115" s="62">
        <v>608305.18999999994</v>
      </c>
      <c r="BM115" s="62">
        <v>587947.6</v>
      </c>
      <c r="BN115" s="62">
        <v>516351.31999999995</v>
      </c>
      <c r="BO115" s="62">
        <v>572815.30000000005</v>
      </c>
      <c r="BP115" s="62">
        <v>522144.53</v>
      </c>
      <c r="BQ115" s="62">
        <v>585773.84</v>
      </c>
      <c r="BR115" s="62">
        <v>593114.43000000005</v>
      </c>
      <c r="BS115" s="62">
        <v>883093.82000000007</v>
      </c>
      <c r="BT115" s="152">
        <v>7272508.7199999997</v>
      </c>
      <c r="BU115" s="62"/>
      <c r="BV115" s="62"/>
      <c r="BW115" s="62"/>
      <c r="BX115" s="62"/>
      <c r="BY115" s="62"/>
      <c r="BZ115" s="62"/>
      <c r="CA115" s="62"/>
      <c r="CB115" s="62"/>
      <c r="CC115" s="152">
        <v>0</v>
      </c>
    </row>
    <row r="116" spans="1:81" s="86" customFormat="1">
      <c r="B116" s="102" t="s">
        <v>111</v>
      </c>
      <c r="C116" s="67"/>
      <c r="D116" s="67"/>
      <c r="E116" s="67"/>
      <c r="F116" s="108"/>
      <c r="G116" s="108"/>
      <c r="H116" s="62">
        <v>0</v>
      </c>
      <c r="I116" s="62">
        <v>0</v>
      </c>
      <c r="J116" s="62">
        <v>0</v>
      </c>
      <c r="K116" s="62">
        <v>0</v>
      </c>
      <c r="L116" s="62">
        <v>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152">
        <v>0</v>
      </c>
      <c r="U116" s="62">
        <v>0</v>
      </c>
      <c r="V116" s="62">
        <v>0</v>
      </c>
      <c r="W116" s="62">
        <v>0</v>
      </c>
      <c r="X116" s="62">
        <v>0</v>
      </c>
      <c r="Y116" s="62">
        <v>0</v>
      </c>
      <c r="Z116" s="62">
        <v>0</v>
      </c>
      <c r="AA116" s="62">
        <v>0</v>
      </c>
      <c r="AB116" s="62">
        <v>0</v>
      </c>
      <c r="AC116" s="62">
        <v>0</v>
      </c>
      <c r="AD116" s="62">
        <v>0</v>
      </c>
      <c r="AE116" s="62">
        <v>0</v>
      </c>
      <c r="AF116" s="62">
        <v>0</v>
      </c>
      <c r="AG116" s="152">
        <v>0</v>
      </c>
      <c r="AH116" s="62">
        <v>0</v>
      </c>
      <c r="AI116" s="62">
        <v>0</v>
      </c>
      <c r="AJ116" s="62">
        <v>0</v>
      </c>
      <c r="AK116" s="62">
        <v>0</v>
      </c>
      <c r="AL116" s="62">
        <v>0</v>
      </c>
      <c r="AM116" s="62">
        <v>0</v>
      </c>
      <c r="AN116" s="62">
        <v>0</v>
      </c>
      <c r="AO116" s="62">
        <v>0</v>
      </c>
      <c r="AP116" s="62">
        <v>0</v>
      </c>
      <c r="AQ116" s="62">
        <v>0</v>
      </c>
      <c r="AR116" s="62">
        <v>0</v>
      </c>
      <c r="AS116" s="62">
        <v>185270.39</v>
      </c>
      <c r="AT116" s="152">
        <v>185270.39</v>
      </c>
      <c r="AU116" s="62">
        <v>259761.4</v>
      </c>
      <c r="AV116" s="62">
        <v>186761.08</v>
      </c>
      <c r="AW116" s="62">
        <v>186529.28</v>
      </c>
      <c r="AX116" s="62">
        <v>218217.57</v>
      </c>
      <c r="AY116" s="62">
        <v>215637.86</v>
      </c>
      <c r="AZ116" s="62">
        <v>245717.14</v>
      </c>
      <c r="BA116" s="62">
        <v>228778.53</v>
      </c>
      <c r="BB116" s="62">
        <v>242239.73</v>
      </c>
      <c r="BC116" s="62">
        <v>216708.16</v>
      </c>
      <c r="BD116" s="62">
        <v>212230.82</v>
      </c>
      <c r="BE116" s="62">
        <v>233639.75</v>
      </c>
      <c r="BF116" s="62">
        <v>248930.77</v>
      </c>
      <c r="BG116" s="152">
        <v>2695152.09</v>
      </c>
      <c r="BH116" s="62">
        <v>307151.23</v>
      </c>
      <c r="BI116" s="62">
        <v>528574.17000000004</v>
      </c>
      <c r="BJ116" s="62">
        <v>211896.27</v>
      </c>
      <c r="BK116" s="62">
        <v>265171.43</v>
      </c>
      <c r="BL116" s="62">
        <v>250651.34</v>
      </c>
      <c r="BM116" s="62">
        <v>261777.08</v>
      </c>
      <c r="BN116" s="62">
        <v>244342.93</v>
      </c>
      <c r="BO116" s="62">
        <v>254514.87</v>
      </c>
      <c r="BP116" s="62">
        <v>234318.15</v>
      </c>
      <c r="BQ116" s="62">
        <v>244784.11</v>
      </c>
      <c r="BR116" s="62">
        <v>279464.27</v>
      </c>
      <c r="BS116" s="62">
        <v>283047.88</v>
      </c>
      <c r="BT116" s="152">
        <v>3365693.73</v>
      </c>
      <c r="BU116" s="62">
        <v>384000</v>
      </c>
      <c r="BV116" s="62">
        <v>278000</v>
      </c>
      <c r="BW116" s="62">
        <v>198000</v>
      </c>
      <c r="BX116" s="62">
        <v>297000</v>
      </c>
      <c r="BY116" s="62">
        <v>249000</v>
      </c>
      <c r="BZ116" s="62">
        <v>283000</v>
      </c>
      <c r="CA116" s="62">
        <v>284000</v>
      </c>
      <c r="CB116" s="62">
        <v>268000</v>
      </c>
      <c r="CC116" s="152">
        <v>2241000</v>
      </c>
    </row>
    <row r="117" spans="1:81" s="111" customFormat="1" ht="14">
      <c r="A117" s="86"/>
      <c r="B117" s="102" t="s">
        <v>112</v>
      </c>
      <c r="C117" s="65"/>
      <c r="D117" s="65"/>
      <c r="E117" s="65"/>
      <c r="F117" s="108"/>
      <c r="G117" s="108"/>
      <c r="H117" s="62">
        <v>0</v>
      </c>
      <c r="I117" s="62">
        <v>0</v>
      </c>
      <c r="J117" s="62">
        <v>0</v>
      </c>
      <c r="K117" s="62">
        <v>0</v>
      </c>
      <c r="L117" s="62">
        <v>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152">
        <v>0</v>
      </c>
      <c r="U117" s="62">
        <v>0</v>
      </c>
      <c r="V117" s="62">
        <v>0</v>
      </c>
      <c r="W117" s="62">
        <v>0</v>
      </c>
      <c r="X117" s="62">
        <v>0</v>
      </c>
      <c r="Y117" s="62">
        <v>0</v>
      </c>
      <c r="Z117" s="62">
        <v>0</v>
      </c>
      <c r="AA117" s="62">
        <v>0</v>
      </c>
      <c r="AB117" s="62">
        <v>0</v>
      </c>
      <c r="AC117" s="62">
        <v>0</v>
      </c>
      <c r="AD117" s="62">
        <v>0</v>
      </c>
      <c r="AE117" s="62">
        <v>0</v>
      </c>
      <c r="AF117" s="62">
        <v>0</v>
      </c>
      <c r="AG117" s="152">
        <v>0</v>
      </c>
      <c r="AH117" s="62">
        <v>0</v>
      </c>
      <c r="AI117" s="62">
        <v>0</v>
      </c>
      <c r="AJ117" s="62">
        <v>0</v>
      </c>
      <c r="AK117" s="62">
        <v>0</v>
      </c>
      <c r="AL117" s="62">
        <v>0</v>
      </c>
      <c r="AM117" s="62">
        <v>0</v>
      </c>
      <c r="AN117" s="62">
        <v>0</v>
      </c>
      <c r="AO117" s="62">
        <v>0</v>
      </c>
      <c r="AP117" s="62">
        <v>0</v>
      </c>
      <c r="AQ117" s="62">
        <v>0</v>
      </c>
      <c r="AR117" s="62">
        <v>0</v>
      </c>
      <c r="AS117" s="62">
        <v>11440.09</v>
      </c>
      <c r="AT117" s="152">
        <v>11440.09</v>
      </c>
      <c r="AU117" s="62">
        <v>16818.66</v>
      </c>
      <c r="AV117" s="62">
        <v>17769.5</v>
      </c>
      <c r="AW117" s="62">
        <v>1917269.46</v>
      </c>
      <c r="AX117" s="62">
        <v>131750.39999999999</v>
      </c>
      <c r="AY117" s="62">
        <v>19441.25</v>
      </c>
      <c r="AZ117" s="62">
        <v>16871.080000000002</v>
      </c>
      <c r="BA117" s="62">
        <v>16962.91</v>
      </c>
      <c r="BB117" s="62">
        <v>21975.63</v>
      </c>
      <c r="BC117" s="62">
        <v>12883.210000000001</v>
      </c>
      <c r="BD117" s="62">
        <v>12118.260000000002</v>
      </c>
      <c r="BE117" s="62">
        <v>29041.46</v>
      </c>
      <c r="BF117" s="62">
        <v>13935.52</v>
      </c>
      <c r="BG117" s="152">
        <v>2226837.3399999994</v>
      </c>
      <c r="BH117" s="62">
        <v>16322.77</v>
      </c>
      <c r="BI117" s="62">
        <v>9407.84</v>
      </c>
      <c r="BJ117" s="62">
        <v>15279.619999999999</v>
      </c>
      <c r="BK117" s="62">
        <v>358433.91</v>
      </c>
      <c r="BL117" s="62">
        <v>537565.51824623195</v>
      </c>
      <c r="BM117" s="62">
        <v>11280.630000000001</v>
      </c>
      <c r="BN117" s="62">
        <v>13031.43</v>
      </c>
      <c r="BO117" s="62">
        <v>40904.44</v>
      </c>
      <c r="BP117" s="62">
        <v>68826.25</v>
      </c>
      <c r="BQ117" s="62">
        <v>82495.25</v>
      </c>
      <c r="BR117" s="62">
        <v>52779.68</v>
      </c>
      <c r="BS117" s="62">
        <v>296869.76000000001</v>
      </c>
      <c r="BT117" s="152">
        <v>1503197.0982462319</v>
      </c>
      <c r="BU117" s="62">
        <v>20000</v>
      </c>
      <c r="BV117" s="62">
        <v>19000</v>
      </c>
      <c r="BW117" s="62">
        <v>9000</v>
      </c>
      <c r="BX117" s="62">
        <v>29000</v>
      </c>
      <c r="BY117" s="62">
        <v>19000</v>
      </c>
      <c r="BZ117" s="62">
        <v>245000</v>
      </c>
      <c r="CA117" s="62">
        <v>11811.739999998799</v>
      </c>
      <c r="CB117" s="62">
        <v>98397.950000000186</v>
      </c>
      <c r="CC117" s="152">
        <v>451209.68999999901</v>
      </c>
    </row>
    <row r="118" spans="1:81" s="107" customFormat="1" ht="14">
      <c r="A118" s="86"/>
      <c r="B118" s="134" t="s">
        <v>113</v>
      </c>
      <c r="C118" s="112"/>
      <c r="D118" s="112"/>
      <c r="E118" s="112"/>
      <c r="F118" s="84"/>
      <c r="G118" s="84"/>
      <c r="H118" s="153">
        <v>0</v>
      </c>
      <c r="I118" s="153">
        <v>0</v>
      </c>
      <c r="J118" s="153">
        <v>0</v>
      </c>
      <c r="K118" s="131">
        <v>0</v>
      </c>
      <c r="L118" s="131">
        <v>0</v>
      </c>
      <c r="M118" s="131">
        <v>0</v>
      </c>
      <c r="N118" s="131">
        <v>0</v>
      </c>
      <c r="O118" s="131">
        <v>0</v>
      </c>
      <c r="P118" s="131">
        <v>0</v>
      </c>
      <c r="Q118" s="131">
        <v>0</v>
      </c>
      <c r="R118" s="131">
        <v>0</v>
      </c>
      <c r="S118" s="131">
        <v>0</v>
      </c>
      <c r="T118" s="154">
        <v>0</v>
      </c>
      <c r="U118" s="131">
        <v>0</v>
      </c>
      <c r="V118" s="131">
        <v>0</v>
      </c>
      <c r="W118" s="131">
        <v>0</v>
      </c>
      <c r="X118" s="131">
        <v>0</v>
      </c>
      <c r="Y118" s="131">
        <v>0</v>
      </c>
      <c r="Z118" s="131">
        <v>0</v>
      </c>
      <c r="AA118" s="131">
        <v>0</v>
      </c>
      <c r="AB118" s="131">
        <v>0</v>
      </c>
      <c r="AC118" s="131">
        <v>0</v>
      </c>
      <c r="AD118" s="131">
        <v>0</v>
      </c>
      <c r="AE118" s="131">
        <v>0</v>
      </c>
      <c r="AF118" s="131">
        <v>0</v>
      </c>
      <c r="AG118" s="154">
        <v>0</v>
      </c>
      <c r="AH118" s="131">
        <v>0</v>
      </c>
      <c r="AI118" s="131">
        <v>0</v>
      </c>
      <c r="AJ118" s="131">
        <v>0</v>
      </c>
      <c r="AK118" s="131">
        <v>0</v>
      </c>
      <c r="AL118" s="131">
        <v>0</v>
      </c>
      <c r="AM118" s="131">
        <v>0</v>
      </c>
      <c r="AN118" s="131">
        <v>0</v>
      </c>
      <c r="AO118" s="131">
        <v>0</v>
      </c>
      <c r="AP118" s="131">
        <v>0</v>
      </c>
      <c r="AQ118" s="131">
        <v>0</v>
      </c>
      <c r="AR118" s="131">
        <v>0</v>
      </c>
      <c r="AS118" s="131">
        <v>-927773.31</v>
      </c>
      <c r="AT118" s="154">
        <v>-927773.31</v>
      </c>
      <c r="AU118" s="131">
        <v>-482460.67000000004</v>
      </c>
      <c r="AV118" s="131">
        <v>-563242.54</v>
      </c>
      <c r="AW118" s="131">
        <v>-569858.56000000006</v>
      </c>
      <c r="AX118" s="131">
        <v>-627024.59000000008</v>
      </c>
      <c r="AY118" s="131">
        <v>-637185.87</v>
      </c>
      <c r="AZ118" s="131">
        <v>-874991.58</v>
      </c>
      <c r="BA118" s="131">
        <v>-941522.42</v>
      </c>
      <c r="BB118" s="131">
        <v>-797636.16999999993</v>
      </c>
      <c r="BC118" s="131">
        <v>-835028.3</v>
      </c>
      <c r="BD118" s="131">
        <v>-722311.78</v>
      </c>
      <c r="BE118" s="131">
        <v>-630083.21</v>
      </c>
      <c r="BF118" s="131">
        <v>-676459.71</v>
      </c>
      <c r="BG118" s="154">
        <v>-8357805.4000000004</v>
      </c>
      <c r="BH118" s="131">
        <v>-696454.8</v>
      </c>
      <c r="BI118" s="131">
        <v>-775697.47</v>
      </c>
      <c r="BJ118" s="131">
        <v>-815202.91999999993</v>
      </c>
      <c r="BK118" s="131">
        <v>-1448654.41</v>
      </c>
      <c r="BL118" s="131">
        <v>-708767.5</v>
      </c>
      <c r="BM118" s="131">
        <v>-917780.16999999993</v>
      </c>
      <c r="BN118" s="131">
        <v>-787349.8</v>
      </c>
      <c r="BO118" s="131">
        <v>-790618.17999999993</v>
      </c>
      <c r="BP118" s="131">
        <v>-777903.09000000008</v>
      </c>
      <c r="BQ118" s="131">
        <v>-710454.97</v>
      </c>
      <c r="BR118" s="131">
        <v>-890290.64</v>
      </c>
      <c r="BS118" s="131">
        <v>-426399.86</v>
      </c>
      <c r="BT118" s="154">
        <v>-9745573.8099999987</v>
      </c>
      <c r="BU118" s="131">
        <v>-871000</v>
      </c>
      <c r="BV118" s="131">
        <v>-926000</v>
      </c>
      <c r="BW118" s="131">
        <v>-745000</v>
      </c>
      <c r="BX118" s="131">
        <v>-806000</v>
      </c>
      <c r="BY118" s="131">
        <v>-878000</v>
      </c>
      <c r="BZ118" s="131">
        <v>-889000</v>
      </c>
      <c r="CA118" s="131">
        <v>-948000</v>
      </c>
      <c r="CB118" s="131">
        <v>-966000</v>
      </c>
      <c r="CC118" s="154">
        <v>-7029000</v>
      </c>
    </row>
    <row r="119" spans="1:81" s="86" customFormat="1">
      <c r="A119" s="115"/>
      <c r="B119" s="102" t="s">
        <v>114</v>
      </c>
      <c r="C119" s="65"/>
      <c r="D119" s="65"/>
      <c r="E119" s="65"/>
      <c r="F119" s="108"/>
      <c r="G119" s="108"/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15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  <c r="Z119" s="62">
        <v>0</v>
      </c>
      <c r="AA119" s="62">
        <v>0</v>
      </c>
      <c r="AB119" s="62">
        <v>0</v>
      </c>
      <c r="AC119" s="62">
        <v>0</v>
      </c>
      <c r="AD119" s="62">
        <v>0</v>
      </c>
      <c r="AE119" s="62">
        <v>0</v>
      </c>
      <c r="AF119" s="62">
        <v>0</v>
      </c>
      <c r="AG119" s="152">
        <v>0</v>
      </c>
      <c r="AH119" s="62">
        <v>0</v>
      </c>
      <c r="AI119" s="62">
        <v>0</v>
      </c>
      <c r="AJ119" s="62">
        <v>0</v>
      </c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>
        <v>0</v>
      </c>
      <c r="AQ119" s="62">
        <v>0</v>
      </c>
      <c r="AR119" s="62">
        <v>0</v>
      </c>
      <c r="AS119" s="62">
        <v>-625912.9</v>
      </c>
      <c r="AT119" s="152">
        <v>-625912.9</v>
      </c>
      <c r="AU119" s="62">
        <v>-280779.95</v>
      </c>
      <c r="AV119" s="62">
        <v>-353555.56000000006</v>
      </c>
      <c r="AW119" s="62">
        <v>-369852.3</v>
      </c>
      <c r="AX119" s="62">
        <v>-363753.86000000004</v>
      </c>
      <c r="AY119" s="62">
        <v>-376828.02</v>
      </c>
      <c r="AZ119" s="62">
        <v>-629129.5</v>
      </c>
      <c r="BA119" s="62">
        <v>-544763.64</v>
      </c>
      <c r="BB119" s="62">
        <v>-514374.35</v>
      </c>
      <c r="BC119" s="62">
        <v>-520890.17000000004</v>
      </c>
      <c r="BD119" s="62">
        <v>-472353.81</v>
      </c>
      <c r="BE119" s="62">
        <v>-433115.88</v>
      </c>
      <c r="BF119" s="62">
        <v>-356777.89</v>
      </c>
      <c r="BG119" s="152">
        <v>-5216174.93</v>
      </c>
      <c r="BH119" s="62">
        <v>-346030.20999999996</v>
      </c>
      <c r="BI119" s="62">
        <v>-474547.71</v>
      </c>
      <c r="BJ119" s="62">
        <v>-571742.72999999986</v>
      </c>
      <c r="BK119" s="62">
        <v>-565862.24</v>
      </c>
      <c r="BL119" s="62">
        <v>-547089.13</v>
      </c>
      <c r="BM119" s="62">
        <v>-552404.34</v>
      </c>
      <c r="BN119" s="62">
        <v>-534334.19000000006</v>
      </c>
      <c r="BO119" s="62">
        <v>-561548.19999999995</v>
      </c>
      <c r="BP119" s="62">
        <v>-536631.09000000008</v>
      </c>
      <c r="BQ119" s="62">
        <v>-533753.16999999993</v>
      </c>
      <c r="BR119" s="62">
        <v>-544271.28</v>
      </c>
      <c r="BS119" s="62">
        <v>-134772.35999999999</v>
      </c>
      <c r="BT119" s="152">
        <v>-5902986.6500000004</v>
      </c>
      <c r="BU119" s="62">
        <v>-277000</v>
      </c>
      <c r="BV119" s="62">
        <v>-357000</v>
      </c>
      <c r="BW119" s="62">
        <v>-379000</v>
      </c>
      <c r="BX119" s="62">
        <v>-426000</v>
      </c>
      <c r="BY119" s="62">
        <v>-423000</v>
      </c>
      <c r="BZ119" s="62">
        <v>-447000</v>
      </c>
      <c r="CA119" s="62">
        <v>-437000</v>
      </c>
      <c r="CB119" s="62">
        <v>-462000</v>
      </c>
      <c r="CC119" s="152">
        <v>-3208000</v>
      </c>
    </row>
    <row r="120" spans="1:81" s="115" customFormat="1">
      <c r="B120" s="102" t="s">
        <v>115</v>
      </c>
      <c r="C120" s="65"/>
      <c r="D120" s="65"/>
      <c r="E120" s="65"/>
      <c r="F120" s="108"/>
      <c r="G120" s="108"/>
      <c r="H120" s="62">
        <v>0</v>
      </c>
      <c r="I120" s="62">
        <v>0</v>
      </c>
      <c r="J120" s="62">
        <v>0</v>
      </c>
      <c r="K120" s="62">
        <v>0</v>
      </c>
      <c r="L120" s="62">
        <v>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152">
        <v>0</v>
      </c>
      <c r="U120" s="62">
        <v>0</v>
      </c>
      <c r="V120" s="62">
        <v>0</v>
      </c>
      <c r="W120" s="62">
        <v>0</v>
      </c>
      <c r="X120" s="62">
        <v>0</v>
      </c>
      <c r="Y120" s="62">
        <v>0</v>
      </c>
      <c r="Z120" s="62">
        <v>0</v>
      </c>
      <c r="AA120" s="62">
        <v>0</v>
      </c>
      <c r="AB120" s="62">
        <v>0</v>
      </c>
      <c r="AC120" s="62">
        <v>0</v>
      </c>
      <c r="AD120" s="62">
        <v>0</v>
      </c>
      <c r="AE120" s="62">
        <v>0</v>
      </c>
      <c r="AF120" s="62">
        <v>0</v>
      </c>
      <c r="AG120" s="152">
        <v>0</v>
      </c>
      <c r="AH120" s="62">
        <v>0</v>
      </c>
      <c r="AI120" s="62">
        <v>0</v>
      </c>
      <c r="AJ120" s="62">
        <v>0</v>
      </c>
      <c r="AK120" s="62">
        <v>0</v>
      </c>
      <c r="AL120" s="62">
        <v>0</v>
      </c>
      <c r="AM120" s="62">
        <v>0</v>
      </c>
      <c r="AN120" s="62">
        <v>0</v>
      </c>
      <c r="AO120" s="62">
        <v>0</v>
      </c>
      <c r="AP120" s="62">
        <v>0</v>
      </c>
      <c r="AQ120" s="62">
        <v>0</v>
      </c>
      <c r="AR120" s="62">
        <v>0</v>
      </c>
      <c r="AS120" s="62">
        <v>-301860.41000000003</v>
      </c>
      <c r="AT120" s="152">
        <v>-301860.41000000003</v>
      </c>
      <c r="AU120" s="62">
        <v>-201680.72</v>
      </c>
      <c r="AV120" s="62">
        <v>-209686.98</v>
      </c>
      <c r="AW120" s="62">
        <v>-200006.26</v>
      </c>
      <c r="AX120" s="62">
        <v>-263270.73000000004</v>
      </c>
      <c r="AY120" s="62">
        <v>-260357.84999999998</v>
      </c>
      <c r="AZ120" s="62">
        <v>-245862.08</v>
      </c>
      <c r="BA120" s="62">
        <v>-396758.78</v>
      </c>
      <c r="BB120" s="62">
        <v>-283261.82</v>
      </c>
      <c r="BC120" s="62">
        <v>-314138.13</v>
      </c>
      <c r="BD120" s="62">
        <v>-249957.97000000003</v>
      </c>
      <c r="BE120" s="62">
        <v>-196967.33000000002</v>
      </c>
      <c r="BF120" s="62">
        <v>-319681.82</v>
      </c>
      <c r="BG120" s="152">
        <v>-3141630.47</v>
      </c>
      <c r="BH120" s="62">
        <v>-350424.59</v>
      </c>
      <c r="BI120" s="62">
        <v>-301149.76</v>
      </c>
      <c r="BJ120" s="62">
        <v>-243460.19</v>
      </c>
      <c r="BK120" s="62">
        <v>-882792.16999999993</v>
      </c>
      <c r="BL120" s="62">
        <v>-161678.37</v>
      </c>
      <c r="BM120" s="62">
        <v>-365375.83</v>
      </c>
      <c r="BN120" s="62">
        <v>-253015.61</v>
      </c>
      <c r="BO120" s="62">
        <v>-229069.98</v>
      </c>
      <c r="BP120" s="62">
        <v>-241272.00000000003</v>
      </c>
      <c r="BQ120" s="62">
        <v>-176701.8</v>
      </c>
      <c r="BR120" s="62">
        <v>-346019.36</v>
      </c>
      <c r="BS120" s="62">
        <v>-291627.5</v>
      </c>
      <c r="BT120" s="152">
        <v>-3842587.1599999997</v>
      </c>
      <c r="BU120" s="62">
        <v>-594000</v>
      </c>
      <c r="BV120" s="62">
        <v>-569000</v>
      </c>
      <c r="BW120" s="62">
        <v>-366000</v>
      </c>
      <c r="BX120" s="62">
        <v>-380000</v>
      </c>
      <c r="BY120" s="62">
        <v>-455000</v>
      </c>
      <c r="BZ120" s="62">
        <v>-442000</v>
      </c>
      <c r="CA120" s="62">
        <v>-511000</v>
      </c>
      <c r="CB120" s="62">
        <v>-504000</v>
      </c>
      <c r="CC120" s="152">
        <v>-3821000</v>
      </c>
    </row>
    <row r="121" spans="1:81" s="111" customFormat="1" ht="14">
      <c r="A121" s="86"/>
      <c r="B121" s="155" t="s">
        <v>116</v>
      </c>
      <c r="C121" s="66"/>
      <c r="D121" s="66"/>
      <c r="E121" s="66"/>
      <c r="F121" s="156"/>
      <c r="G121" s="156"/>
      <c r="H121" s="157">
        <v>0</v>
      </c>
      <c r="I121" s="157">
        <v>0</v>
      </c>
      <c r="J121" s="157">
        <v>0</v>
      </c>
      <c r="K121" s="157">
        <v>0</v>
      </c>
      <c r="L121" s="157">
        <v>0</v>
      </c>
      <c r="M121" s="157">
        <v>0</v>
      </c>
      <c r="N121" s="157">
        <v>0</v>
      </c>
      <c r="O121" s="157">
        <v>0</v>
      </c>
      <c r="P121" s="157">
        <v>0</v>
      </c>
      <c r="Q121" s="157">
        <v>0</v>
      </c>
      <c r="R121" s="157">
        <v>0</v>
      </c>
      <c r="S121" s="157">
        <v>0</v>
      </c>
      <c r="T121" s="158">
        <v>0</v>
      </c>
      <c r="U121" s="157">
        <v>0</v>
      </c>
      <c r="V121" s="157">
        <v>0</v>
      </c>
      <c r="W121" s="157">
        <v>0</v>
      </c>
      <c r="X121" s="157">
        <v>0</v>
      </c>
      <c r="Y121" s="157">
        <v>0</v>
      </c>
      <c r="Z121" s="157">
        <v>0</v>
      </c>
      <c r="AA121" s="157">
        <v>0</v>
      </c>
      <c r="AB121" s="157">
        <v>0</v>
      </c>
      <c r="AC121" s="157">
        <v>0</v>
      </c>
      <c r="AD121" s="157">
        <v>0</v>
      </c>
      <c r="AE121" s="157">
        <v>0</v>
      </c>
      <c r="AF121" s="157">
        <v>0</v>
      </c>
      <c r="AG121" s="158">
        <v>0</v>
      </c>
      <c r="AH121" s="157">
        <v>0</v>
      </c>
      <c r="AI121" s="157">
        <v>0</v>
      </c>
      <c r="AJ121" s="157">
        <v>0</v>
      </c>
      <c r="AK121" s="157">
        <v>0</v>
      </c>
      <c r="AL121" s="157">
        <v>0</v>
      </c>
      <c r="AM121" s="157">
        <v>0</v>
      </c>
      <c r="AN121" s="157">
        <v>0</v>
      </c>
      <c r="AO121" s="157">
        <v>0</v>
      </c>
      <c r="AP121" s="157">
        <v>0</v>
      </c>
      <c r="AQ121" s="157">
        <v>0</v>
      </c>
      <c r="AR121" s="157">
        <v>0</v>
      </c>
      <c r="AS121" s="157">
        <v>2364690.5200000005</v>
      </c>
      <c r="AT121" s="158">
        <v>2364690.5200000005</v>
      </c>
      <c r="AU121" s="157">
        <v>3630188.1300000004</v>
      </c>
      <c r="AV121" s="157">
        <v>2009999.69</v>
      </c>
      <c r="AW121" s="157">
        <v>4065929.52</v>
      </c>
      <c r="AX121" s="157">
        <v>2228290.4399999995</v>
      </c>
      <c r="AY121" s="157">
        <v>2245191.8200000003</v>
      </c>
      <c r="AZ121" s="157">
        <v>2558118.3199999998</v>
      </c>
      <c r="BA121" s="157">
        <v>2138698.4300000002</v>
      </c>
      <c r="BB121" s="157">
        <v>2561113.9099999997</v>
      </c>
      <c r="BC121" s="157">
        <v>1611287.1499999992</v>
      </c>
      <c r="BD121" s="157">
        <v>2051713.5999999994</v>
      </c>
      <c r="BE121" s="157">
        <v>2373707.6399999997</v>
      </c>
      <c r="BF121" s="157">
        <v>2506326.7000000002</v>
      </c>
      <c r="BG121" s="158">
        <v>29980565.349999994</v>
      </c>
      <c r="BH121" s="157">
        <v>3875452.2300000014</v>
      </c>
      <c r="BI121" s="157">
        <v>2775319.46</v>
      </c>
      <c r="BJ121" s="157">
        <v>2009044.9100000001</v>
      </c>
      <c r="BK121" s="157">
        <v>1765753.1899999997</v>
      </c>
      <c r="BL121" s="157">
        <v>2838572.1182462303</v>
      </c>
      <c r="BM121" s="157">
        <v>2111480.3799999994</v>
      </c>
      <c r="BN121" s="157">
        <v>2104106.0999999996</v>
      </c>
      <c r="BO121" s="157">
        <v>2296883.29</v>
      </c>
      <c r="BP121" s="157">
        <v>2106126.9999999991</v>
      </c>
      <c r="BQ121" s="157">
        <v>2248177.4800000004</v>
      </c>
      <c r="BR121" s="157">
        <v>2014183.1099999999</v>
      </c>
      <c r="BS121" s="157">
        <v>3528218.82</v>
      </c>
      <c r="BT121" s="158">
        <v>29673318.088246223</v>
      </c>
      <c r="BU121" s="157">
        <v>3730000</v>
      </c>
      <c r="BV121" s="157">
        <v>1942000</v>
      </c>
      <c r="BW121" s="157">
        <v>2158000</v>
      </c>
      <c r="BX121" s="157">
        <v>2122000</v>
      </c>
      <c r="BY121" s="157">
        <v>2152000</v>
      </c>
      <c r="BZ121" s="157">
        <v>2587000</v>
      </c>
      <c r="CA121" s="157">
        <v>3460811.7399999984</v>
      </c>
      <c r="CB121" s="157">
        <v>2231397.9500000002</v>
      </c>
      <c r="CC121" s="158">
        <v>20383209.689999998</v>
      </c>
    </row>
    <row r="122" spans="1:81" s="107" customFormat="1" ht="14">
      <c r="A122" s="86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159"/>
    </row>
    <row r="123" spans="1:81" s="107" customFormat="1" ht="14">
      <c r="A123" s="86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159"/>
    </row>
    <row r="124" spans="1:81" s="100" customFormat="1" ht="14">
      <c r="A124" s="86"/>
      <c r="B124" s="94" t="s">
        <v>77</v>
      </c>
      <c r="C124" s="95"/>
      <c r="D124" s="95"/>
      <c r="E124" s="95"/>
      <c r="F124" s="96"/>
      <c r="G124" s="96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150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150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150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150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150"/>
      <c r="BU124" s="95"/>
      <c r="BV124" s="95"/>
      <c r="BW124" s="95"/>
      <c r="BX124" s="95"/>
      <c r="BY124" s="95"/>
      <c r="BZ124" s="95"/>
      <c r="CA124" s="95"/>
      <c r="CB124" s="95"/>
      <c r="CC124" s="150"/>
    </row>
    <row r="125" spans="1:81" s="107" customFormat="1" ht="14">
      <c r="A125" s="101"/>
      <c r="B125" s="134" t="s">
        <v>107</v>
      </c>
      <c r="C125" s="67"/>
      <c r="D125" s="67"/>
      <c r="E125" s="67"/>
      <c r="F125" s="104"/>
      <c r="G125" s="104"/>
      <c r="H125" s="68">
        <v>0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68">
        <v>0</v>
      </c>
      <c r="O125" s="68">
        <v>0</v>
      </c>
      <c r="P125" s="68">
        <v>0</v>
      </c>
      <c r="Q125" s="68">
        <v>0</v>
      </c>
      <c r="R125" s="68">
        <v>0</v>
      </c>
      <c r="S125" s="68">
        <v>0</v>
      </c>
      <c r="T125" s="151">
        <v>0</v>
      </c>
      <c r="U125" s="68">
        <v>0</v>
      </c>
      <c r="V125" s="68">
        <v>0</v>
      </c>
      <c r="W125" s="68">
        <v>0</v>
      </c>
      <c r="X125" s="68">
        <v>0</v>
      </c>
      <c r="Y125" s="68">
        <v>0</v>
      </c>
      <c r="Z125" s="68">
        <v>0</v>
      </c>
      <c r="AA125" s="68">
        <v>0</v>
      </c>
      <c r="AB125" s="68">
        <v>0</v>
      </c>
      <c r="AC125" s="68">
        <v>0</v>
      </c>
      <c r="AD125" s="68">
        <v>0</v>
      </c>
      <c r="AE125" s="68">
        <v>0</v>
      </c>
      <c r="AF125" s="68">
        <v>0</v>
      </c>
      <c r="AG125" s="151">
        <v>0</v>
      </c>
      <c r="AH125" s="68">
        <v>0</v>
      </c>
      <c r="AI125" s="68">
        <v>0</v>
      </c>
      <c r="AJ125" s="68">
        <v>0</v>
      </c>
      <c r="AK125" s="68">
        <v>0</v>
      </c>
      <c r="AL125" s="68">
        <v>0</v>
      </c>
      <c r="AM125" s="68">
        <v>0</v>
      </c>
      <c r="AN125" s="68">
        <v>0</v>
      </c>
      <c r="AO125" s="68">
        <v>0</v>
      </c>
      <c r="AP125" s="68">
        <v>0</v>
      </c>
      <c r="AQ125" s="68">
        <v>0</v>
      </c>
      <c r="AR125" s="68">
        <v>0</v>
      </c>
      <c r="AS125" s="68">
        <v>0</v>
      </c>
      <c r="AT125" s="151">
        <v>0</v>
      </c>
      <c r="AU125" s="68">
        <v>0</v>
      </c>
      <c r="AV125" s="68">
        <v>0</v>
      </c>
      <c r="AW125" s="68">
        <v>0</v>
      </c>
      <c r="AX125" s="68">
        <v>0</v>
      </c>
      <c r="AY125" s="68">
        <v>0</v>
      </c>
      <c r="AZ125" s="68">
        <v>0</v>
      </c>
      <c r="BA125" s="68">
        <v>0</v>
      </c>
      <c r="BB125" s="68">
        <v>0</v>
      </c>
      <c r="BC125" s="68">
        <v>0</v>
      </c>
      <c r="BD125" s="68">
        <v>0</v>
      </c>
      <c r="BE125" s="68">
        <v>0</v>
      </c>
      <c r="BF125" s="68">
        <v>0</v>
      </c>
      <c r="BG125" s="151">
        <v>0</v>
      </c>
      <c r="BH125" s="68">
        <v>5275377.32</v>
      </c>
      <c r="BI125" s="68">
        <v>3605651.9699999988</v>
      </c>
      <c r="BJ125" s="68">
        <v>3910694.7069999999</v>
      </c>
      <c r="BK125" s="68">
        <v>2856575.05593974</v>
      </c>
      <c r="BL125" s="68">
        <v>3244834.88</v>
      </c>
      <c r="BM125" s="68">
        <v>3215443.9141879999</v>
      </c>
      <c r="BN125" s="68">
        <v>3245537.0229998096</v>
      </c>
      <c r="BO125" s="68">
        <v>3456808.7637463985</v>
      </c>
      <c r="BP125" s="68">
        <v>3199504.9940523859</v>
      </c>
      <c r="BQ125" s="68">
        <v>3277896.01468714</v>
      </c>
      <c r="BR125" s="68">
        <v>3227975.5441480153</v>
      </c>
      <c r="BS125" s="68">
        <v>4015842.8507672749</v>
      </c>
      <c r="BT125" s="151">
        <v>42532143.037528761</v>
      </c>
      <c r="BU125" s="68">
        <v>4952138.631623378</v>
      </c>
      <c r="BV125" s="68">
        <v>3548277.5610008957</v>
      </c>
      <c r="BW125" s="68">
        <v>3287352.6179468115</v>
      </c>
      <c r="BX125" s="68">
        <v>3284332.7819916522</v>
      </c>
      <c r="BY125" s="68">
        <v>3777236.3050244004</v>
      </c>
      <c r="BZ125" s="68">
        <v>3629229.6715617729</v>
      </c>
      <c r="CA125" s="68">
        <v>3983172.4513970567</v>
      </c>
      <c r="CB125" s="68">
        <v>3776070.6190592246</v>
      </c>
      <c r="CC125" s="151">
        <v>30237810.639605194</v>
      </c>
    </row>
    <row r="126" spans="1:81" s="93" customFormat="1" ht="14">
      <c r="A126" s="86"/>
      <c r="B126" s="102" t="s">
        <v>108</v>
      </c>
      <c r="C126" s="65"/>
      <c r="D126" s="65"/>
      <c r="E126" s="65"/>
      <c r="F126" s="108"/>
      <c r="G126" s="108"/>
      <c r="H126" s="62">
        <v>0</v>
      </c>
      <c r="I126" s="62">
        <v>0</v>
      </c>
      <c r="J126" s="62">
        <v>0</v>
      </c>
      <c r="K126" s="62">
        <v>0</v>
      </c>
      <c r="L126" s="62">
        <v>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15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152">
        <v>0</v>
      </c>
      <c r="AH126" s="62">
        <v>0</v>
      </c>
      <c r="AI126" s="62">
        <v>0</v>
      </c>
      <c r="AJ126" s="62">
        <v>0</v>
      </c>
      <c r="AK126" s="62">
        <v>0</v>
      </c>
      <c r="AL126" s="62">
        <v>0</v>
      </c>
      <c r="AM126" s="62">
        <v>0</v>
      </c>
      <c r="AN126" s="62">
        <v>0</v>
      </c>
      <c r="AO126" s="62">
        <v>0</v>
      </c>
      <c r="AP126" s="62">
        <v>0</v>
      </c>
      <c r="AQ126" s="62">
        <v>0</v>
      </c>
      <c r="AR126" s="62">
        <v>0</v>
      </c>
      <c r="AS126" s="62">
        <v>0</v>
      </c>
      <c r="AT126" s="152">
        <v>0</v>
      </c>
      <c r="AU126" s="62">
        <v>0</v>
      </c>
      <c r="AV126" s="62">
        <v>0</v>
      </c>
      <c r="AW126" s="62">
        <v>0</v>
      </c>
      <c r="AX126" s="62">
        <v>0</v>
      </c>
      <c r="AY126" s="62">
        <v>0</v>
      </c>
      <c r="AZ126" s="62">
        <v>0</v>
      </c>
      <c r="BA126" s="62">
        <v>0</v>
      </c>
      <c r="BB126" s="62">
        <v>0</v>
      </c>
      <c r="BC126" s="62">
        <v>0</v>
      </c>
      <c r="BD126" s="62">
        <v>0</v>
      </c>
      <c r="BE126" s="62">
        <v>0</v>
      </c>
      <c r="BF126" s="62">
        <v>0</v>
      </c>
      <c r="BG126" s="152">
        <v>0</v>
      </c>
      <c r="BH126" s="62">
        <v>2760175.48</v>
      </c>
      <c r="BI126" s="62">
        <v>1629149.3199999994</v>
      </c>
      <c r="BJ126" s="62">
        <v>1777775.3470000001</v>
      </c>
      <c r="BK126" s="62">
        <v>1454474.8900000001</v>
      </c>
      <c r="BL126" s="62">
        <v>1470765.59</v>
      </c>
      <c r="BM126" s="62">
        <v>1503363.3599999999</v>
      </c>
      <c r="BN126" s="62">
        <v>1613714.19</v>
      </c>
      <c r="BO126" s="62">
        <v>1466377.76</v>
      </c>
      <c r="BP126" s="62">
        <v>1369637.8199999998</v>
      </c>
      <c r="BQ126" s="62">
        <v>1535254.55</v>
      </c>
      <c r="BR126" s="62">
        <v>1352637.1099999999</v>
      </c>
      <c r="BS126" s="62">
        <v>1708014.2400000002</v>
      </c>
      <c r="BT126" s="152">
        <v>19641339.656999998</v>
      </c>
      <c r="BU126" s="62">
        <v>2555061.6768306452</v>
      </c>
      <c r="BV126" s="62">
        <v>1470578.1068477998</v>
      </c>
      <c r="BW126" s="62">
        <v>1506562.5277020002</v>
      </c>
      <c r="BX126" s="62">
        <v>1463211.9010857807</v>
      </c>
      <c r="BY126" s="62">
        <v>1513263.2512710001</v>
      </c>
      <c r="BZ126" s="62">
        <v>1503566.5746909596</v>
      </c>
      <c r="CA126" s="62">
        <v>1605796.45</v>
      </c>
      <c r="CB126" s="62">
        <v>1459347.94</v>
      </c>
      <c r="CC126" s="152">
        <v>13077388.428428186</v>
      </c>
    </row>
    <row r="127" spans="1:81" s="86" customFormat="1">
      <c r="B127" s="102" t="s">
        <v>109</v>
      </c>
      <c r="C127" s="65"/>
      <c r="D127" s="65"/>
      <c r="E127" s="65"/>
      <c r="F127" s="108"/>
      <c r="G127" s="108"/>
      <c r="H127" s="62">
        <v>0</v>
      </c>
      <c r="I127" s="62">
        <v>0</v>
      </c>
      <c r="J127" s="62">
        <v>0</v>
      </c>
      <c r="K127" s="62">
        <v>0</v>
      </c>
      <c r="L127" s="62">
        <v>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152">
        <v>0</v>
      </c>
      <c r="U127" s="62">
        <v>0</v>
      </c>
      <c r="V127" s="62">
        <v>0</v>
      </c>
      <c r="W127" s="62">
        <v>0</v>
      </c>
      <c r="X127" s="62">
        <v>0</v>
      </c>
      <c r="Y127" s="62">
        <v>0</v>
      </c>
      <c r="Z127" s="62">
        <v>0</v>
      </c>
      <c r="AA127" s="62">
        <v>0</v>
      </c>
      <c r="AB127" s="62">
        <v>0</v>
      </c>
      <c r="AC127" s="62">
        <v>0</v>
      </c>
      <c r="AD127" s="62">
        <v>0</v>
      </c>
      <c r="AE127" s="62">
        <v>0</v>
      </c>
      <c r="AF127" s="62">
        <v>0</v>
      </c>
      <c r="AG127" s="152">
        <v>0</v>
      </c>
      <c r="AH127" s="62">
        <v>0</v>
      </c>
      <c r="AI127" s="62">
        <v>0</v>
      </c>
      <c r="AJ127" s="62">
        <v>0</v>
      </c>
      <c r="AK127" s="62">
        <v>0</v>
      </c>
      <c r="AL127" s="62">
        <v>0</v>
      </c>
      <c r="AM127" s="62">
        <v>0</v>
      </c>
      <c r="AN127" s="62">
        <v>0</v>
      </c>
      <c r="AO127" s="62">
        <v>0</v>
      </c>
      <c r="AP127" s="62">
        <v>0</v>
      </c>
      <c r="AQ127" s="62">
        <v>0</v>
      </c>
      <c r="AR127" s="62">
        <v>0</v>
      </c>
      <c r="AS127" s="62">
        <v>0</v>
      </c>
      <c r="AT127" s="152">
        <v>0</v>
      </c>
      <c r="AU127" s="62">
        <v>0</v>
      </c>
      <c r="AV127" s="62">
        <v>0</v>
      </c>
      <c r="AW127" s="62">
        <v>0</v>
      </c>
      <c r="AX127" s="62">
        <v>0</v>
      </c>
      <c r="AY127" s="62">
        <v>0</v>
      </c>
      <c r="AZ127" s="62">
        <v>0</v>
      </c>
      <c r="BA127" s="62">
        <v>0</v>
      </c>
      <c r="BB127" s="62">
        <v>0</v>
      </c>
      <c r="BC127" s="62">
        <v>0</v>
      </c>
      <c r="BD127" s="62">
        <v>0</v>
      </c>
      <c r="BE127" s="62">
        <v>0</v>
      </c>
      <c r="BF127" s="62">
        <v>0</v>
      </c>
      <c r="BG127" s="152">
        <v>0</v>
      </c>
      <c r="BH127" s="62">
        <v>230929.94999999998</v>
      </c>
      <c r="BI127" s="62">
        <v>153517.5</v>
      </c>
      <c r="BJ127" s="62">
        <v>77713.98000000001</v>
      </c>
      <c r="BK127" s="62">
        <v>69350.94</v>
      </c>
      <c r="BL127" s="62">
        <v>120628.87999999999</v>
      </c>
      <c r="BM127" s="62">
        <v>151166.94</v>
      </c>
      <c r="BN127" s="62">
        <v>164888.24000000005</v>
      </c>
      <c r="BO127" s="62">
        <v>303320.62999999989</v>
      </c>
      <c r="BP127" s="62">
        <v>62831.200000000004</v>
      </c>
      <c r="BQ127" s="62">
        <v>100726.32</v>
      </c>
      <c r="BR127" s="62">
        <v>126999.11</v>
      </c>
      <c r="BS127" s="62">
        <v>137755.49000000002</v>
      </c>
      <c r="BT127" s="152">
        <v>1699829.18</v>
      </c>
      <c r="BU127" s="62">
        <v>415482.32316935027</v>
      </c>
      <c r="BV127" s="62">
        <v>287674.89315220003</v>
      </c>
      <c r="BW127" s="62">
        <v>199390.47229800001</v>
      </c>
      <c r="BX127" s="62">
        <v>108309.09891421933</v>
      </c>
      <c r="BY127" s="62">
        <v>121862.748729</v>
      </c>
      <c r="BZ127" s="62">
        <v>122345.42530904002</v>
      </c>
      <c r="CA127" s="62">
        <v>307055.75999999995</v>
      </c>
      <c r="CB127" s="62">
        <v>243430.63</v>
      </c>
      <c r="CC127" s="152">
        <v>1805551.35157181</v>
      </c>
    </row>
    <row r="128" spans="1:81" s="86" customFormat="1">
      <c r="B128" s="102" t="s">
        <v>110</v>
      </c>
      <c r="C128" s="67"/>
      <c r="D128" s="67"/>
      <c r="E128" s="67"/>
      <c r="F128" s="108"/>
      <c r="G128" s="108"/>
      <c r="H128" s="62">
        <v>0</v>
      </c>
      <c r="I128" s="62">
        <v>0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15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152">
        <v>0</v>
      </c>
      <c r="AH128" s="62">
        <v>0</v>
      </c>
      <c r="AI128" s="62">
        <v>0</v>
      </c>
      <c r="AJ128" s="62">
        <v>0</v>
      </c>
      <c r="AK128" s="62">
        <v>0</v>
      </c>
      <c r="AL128" s="62">
        <v>0</v>
      </c>
      <c r="AM128" s="62">
        <v>0</v>
      </c>
      <c r="AN128" s="62">
        <v>0</v>
      </c>
      <c r="AO128" s="62">
        <v>0</v>
      </c>
      <c r="AP128" s="62">
        <v>0</v>
      </c>
      <c r="AQ128" s="62">
        <v>0</v>
      </c>
      <c r="AR128" s="62">
        <v>0</v>
      </c>
      <c r="AS128" s="62">
        <v>0</v>
      </c>
      <c r="AT128" s="152">
        <v>0</v>
      </c>
      <c r="AU128" s="62">
        <v>0</v>
      </c>
      <c r="AV128" s="62">
        <v>0</v>
      </c>
      <c r="AW128" s="62">
        <v>0</v>
      </c>
      <c r="AX128" s="62">
        <v>0</v>
      </c>
      <c r="AY128" s="62">
        <v>0</v>
      </c>
      <c r="AZ128" s="62">
        <v>0</v>
      </c>
      <c r="BA128" s="62">
        <v>0</v>
      </c>
      <c r="BB128" s="62">
        <v>0</v>
      </c>
      <c r="BC128" s="62">
        <v>0</v>
      </c>
      <c r="BD128" s="62">
        <v>0</v>
      </c>
      <c r="BE128" s="62">
        <v>0</v>
      </c>
      <c r="BF128" s="62">
        <v>0</v>
      </c>
      <c r="BG128" s="152">
        <v>0</v>
      </c>
      <c r="BH128" s="62">
        <v>689877.99</v>
      </c>
      <c r="BI128" s="62">
        <v>589868.06999999995</v>
      </c>
      <c r="BJ128" s="62">
        <v>491484.55</v>
      </c>
      <c r="BK128" s="62">
        <v>457988</v>
      </c>
      <c r="BL128" s="62">
        <v>503721.98</v>
      </c>
      <c r="BM128" s="62">
        <v>515344.01</v>
      </c>
      <c r="BN128" s="62">
        <v>454594.37</v>
      </c>
      <c r="BO128" s="62">
        <v>496943.44</v>
      </c>
      <c r="BP128" s="62">
        <v>446279.85999999987</v>
      </c>
      <c r="BQ128" s="62">
        <v>454588.91000000003</v>
      </c>
      <c r="BR128" s="62">
        <v>573397.30000000005</v>
      </c>
      <c r="BS128" s="62">
        <v>916611.95</v>
      </c>
      <c r="BT128" s="152">
        <v>6590700.4300000016</v>
      </c>
      <c r="BU128" s="62">
        <v>462299.76069699996</v>
      </c>
      <c r="BV128" s="62">
        <v>457137.87707199994</v>
      </c>
      <c r="BW128" s="62">
        <v>485151.82307300001</v>
      </c>
      <c r="BX128" s="62">
        <v>498305.62695366668</v>
      </c>
      <c r="BY128" s="62">
        <v>802395.89191266685</v>
      </c>
      <c r="BZ128" s="62">
        <v>499859.76965700003</v>
      </c>
      <c r="CA128" s="62">
        <v>581404.15</v>
      </c>
      <c r="CB128" s="62">
        <v>534705.02999999991</v>
      </c>
      <c r="CC128" s="152">
        <v>4321259.9293653332</v>
      </c>
    </row>
    <row r="129" spans="1:81" s="86" customFormat="1">
      <c r="B129" s="102" t="s">
        <v>111</v>
      </c>
      <c r="C129" s="67"/>
      <c r="D129" s="67"/>
      <c r="E129" s="67"/>
      <c r="F129" s="108"/>
      <c r="G129" s="108"/>
      <c r="H129" s="62">
        <v>0</v>
      </c>
      <c r="I129" s="62">
        <v>0</v>
      </c>
      <c r="J129" s="62">
        <v>0</v>
      </c>
      <c r="K129" s="62">
        <v>0</v>
      </c>
      <c r="L129" s="62">
        <v>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15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152">
        <v>0</v>
      </c>
      <c r="AH129" s="62">
        <v>0</v>
      </c>
      <c r="AI129" s="62">
        <v>0</v>
      </c>
      <c r="AJ129" s="62">
        <v>0</v>
      </c>
      <c r="AK129" s="62">
        <v>0</v>
      </c>
      <c r="AL129" s="62">
        <v>0</v>
      </c>
      <c r="AM129" s="62">
        <v>0</v>
      </c>
      <c r="AN129" s="62">
        <v>0</v>
      </c>
      <c r="AO129" s="62">
        <v>0</v>
      </c>
      <c r="AP129" s="62">
        <v>0</v>
      </c>
      <c r="AQ129" s="62">
        <v>0</v>
      </c>
      <c r="AR129" s="62">
        <v>0</v>
      </c>
      <c r="AS129" s="62">
        <v>0</v>
      </c>
      <c r="AT129" s="152">
        <v>0</v>
      </c>
      <c r="AU129" s="62">
        <v>0</v>
      </c>
      <c r="AV129" s="62">
        <v>0</v>
      </c>
      <c r="AW129" s="62">
        <v>0</v>
      </c>
      <c r="AX129" s="62">
        <v>0</v>
      </c>
      <c r="AY129" s="62">
        <v>0</v>
      </c>
      <c r="AZ129" s="62">
        <v>0</v>
      </c>
      <c r="BA129" s="62">
        <v>0</v>
      </c>
      <c r="BB129" s="62">
        <v>0</v>
      </c>
      <c r="BC129" s="62">
        <v>0</v>
      </c>
      <c r="BD129" s="62">
        <v>0</v>
      </c>
      <c r="BE129" s="62">
        <v>0</v>
      </c>
      <c r="BF129" s="62">
        <v>0</v>
      </c>
      <c r="BG129" s="152">
        <v>0</v>
      </c>
      <c r="BH129" s="62">
        <v>1033046.0900000001</v>
      </c>
      <c r="BI129" s="62">
        <v>1113496.3399999999</v>
      </c>
      <c r="BJ129" s="62">
        <v>1501972.75</v>
      </c>
      <c r="BK129" s="62">
        <v>1001846.8259397401</v>
      </c>
      <c r="BL129" s="62">
        <v>945208.98</v>
      </c>
      <c r="BM129" s="62">
        <v>1030240.8241880003</v>
      </c>
      <c r="BN129" s="62">
        <v>982699.12299980957</v>
      </c>
      <c r="BO129" s="62">
        <v>1169565.1837463984</v>
      </c>
      <c r="BP129" s="62">
        <v>1096641.1040523867</v>
      </c>
      <c r="BQ129" s="62">
        <v>1055157.4046871397</v>
      </c>
      <c r="BR129" s="62">
        <v>1137964.7141480152</v>
      </c>
      <c r="BS129" s="62">
        <v>1142517.7207672745</v>
      </c>
      <c r="BT129" s="152">
        <v>13210357.060528765</v>
      </c>
      <c r="BU129" s="62">
        <v>1489805.1075930498</v>
      </c>
      <c r="BV129" s="62">
        <v>1304438.5805955622</v>
      </c>
      <c r="BW129" s="62">
        <v>1067799.6915404778</v>
      </c>
      <c r="BX129" s="62">
        <v>1165058.0517046521</v>
      </c>
      <c r="BY129" s="62">
        <v>1294266.3097784</v>
      </c>
      <c r="BZ129" s="62">
        <v>1447709.8285714397</v>
      </c>
      <c r="CA129" s="62">
        <v>1466919.5913970571</v>
      </c>
      <c r="CB129" s="62">
        <v>1503046.7390592247</v>
      </c>
      <c r="CC129" s="152">
        <v>10739043.900239863</v>
      </c>
    </row>
    <row r="130" spans="1:81" s="111" customFormat="1" ht="14">
      <c r="A130" s="86"/>
      <c r="B130" s="102" t="s">
        <v>112</v>
      </c>
      <c r="C130" s="65"/>
      <c r="D130" s="65"/>
      <c r="E130" s="65"/>
      <c r="F130" s="108"/>
      <c r="G130" s="108"/>
      <c r="H130" s="62">
        <v>0</v>
      </c>
      <c r="I130" s="62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15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152">
        <v>0</v>
      </c>
      <c r="AH130" s="62">
        <v>0</v>
      </c>
      <c r="AI130" s="62">
        <v>0</v>
      </c>
      <c r="AJ130" s="62">
        <v>0</v>
      </c>
      <c r="AK130" s="62">
        <v>0</v>
      </c>
      <c r="AL130" s="62">
        <v>0</v>
      </c>
      <c r="AM130" s="62">
        <v>0</v>
      </c>
      <c r="AN130" s="62">
        <v>0</v>
      </c>
      <c r="AO130" s="62">
        <v>0</v>
      </c>
      <c r="AP130" s="62">
        <v>0</v>
      </c>
      <c r="AQ130" s="62">
        <v>0</v>
      </c>
      <c r="AR130" s="62">
        <v>0</v>
      </c>
      <c r="AS130" s="62">
        <v>0</v>
      </c>
      <c r="AT130" s="152">
        <v>0</v>
      </c>
      <c r="AU130" s="62">
        <v>0</v>
      </c>
      <c r="AV130" s="62">
        <v>0</v>
      </c>
      <c r="AW130" s="62">
        <v>0</v>
      </c>
      <c r="AX130" s="62">
        <v>0</v>
      </c>
      <c r="AY130" s="62">
        <v>0</v>
      </c>
      <c r="AZ130" s="62">
        <v>0</v>
      </c>
      <c r="BA130" s="62">
        <v>0</v>
      </c>
      <c r="BB130" s="62">
        <v>0</v>
      </c>
      <c r="BC130" s="62">
        <v>0</v>
      </c>
      <c r="BD130" s="62">
        <v>0</v>
      </c>
      <c r="BE130" s="62">
        <v>0</v>
      </c>
      <c r="BF130" s="62">
        <v>0</v>
      </c>
      <c r="BG130" s="152">
        <v>0</v>
      </c>
      <c r="BH130" s="62">
        <v>561347.81000000006</v>
      </c>
      <c r="BI130" s="62">
        <v>119620.73999999999</v>
      </c>
      <c r="BJ130" s="62">
        <v>61748.079999999994</v>
      </c>
      <c r="BK130" s="62">
        <v>-127085.6</v>
      </c>
      <c r="BL130" s="62">
        <v>204509.44999999995</v>
      </c>
      <c r="BM130" s="62">
        <v>15328.780000000002</v>
      </c>
      <c r="BN130" s="62">
        <v>29641.1</v>
      </c>
      <c r="BO130" s="62">
        <v>20601.75</v>
      </c>
      <c r="BP130" s="62">
        <v>224115.00999999998</v>
      </c>
      <c r="BQ130" s="62">
        <v>132168.82999999999</v>
      </c>
      <c r="BR130" s="62">
        <v>36977.31</v>
      </c>
      <c r="BS130" s="62">
        <v>110943.45000000001</v>
      </c>
      <c r="BT130" s="152">
        <v>1389916.71</v>
      </c>
      <c r="BU130" s="62">
        <v>29489.763333333336</v>
      </c>
      <c r="BV130" s="62">
        <v>28448.103333333333</v>
      </c>
      <c r="BW130" s="62">
        <v>28448.103333333333</v>
      </c>
      <c r="BX130" s="62">
        <v>49448.103333333333</v>
      </c>
      <c r="BY130" s="62">
        <v>45448.103333333333</v>
      </c>
      <c r="BZ130" s="62">
        <v>55748.073333333334</v>
      </c>
      <c r="CA130" s="62">
        <v>21996.5</v>
      </c>
      <c r="CB130" s="62">
        <v>35540.280000000494</v>
      </c>
      <c r="CC130" s="152">
        <v>294567.03000000049</v>
      </c>
    </row>
    <row r="131" spans="1:81" s="107" customFormat="1" ht="14">
      <c r="A131" s="86"/>
      <c r="B131" s="134" t="s">
        <v>113</v>
      </c>
      <c r="C131" s="112"/>
      <c r="D131" s="112"/>
      <c r="E131" s="112"/>
      <c r="F131" s="84"/>
      <c r="G131" s="84"/>
      <c r="H131" s="153">
        <v>0</v>
      </c>
      <c r="I131" s="153">
        <v>0</v>
      </c>
      <c r="J131" s="153">
        <v>0</v>
      </c>
      <c r="K131" s="131">
        <v>0</v>
      </c>
      <c r="L131" s="131">
        <v>0</v>
      </c>
      <c r="M131" s="131">
        <v>0</v>
      </c>
      <c r="N131" s="131">
        <v>0</v>
      </c>
      <c r="O131" s="131">
        <v>0</v>
      </c>
      <c r="P131" s="131">
        <v>0</v>
      </c>
      <c r="Q131" s="131">
        <v>0</v>
      </c>
      <c r="R131" s="131">
        <v>0</v>
      </c>
      <c r="S131" s="131">
        <v>0</v>
      </c>
      <c r="T131" s="154">
        <v>0</v>
      </c>
      <c r="U131" s="131">
        <v>0</v>
      </c>
      <c r="V131" s="131">
        <v>0</v>
      </c>
      <c r="W131" s="131">
        <v>0</v>
      </c>
      <c r="X131" s="131">
        <v>0</v>
      </c>
      <c r="Y131" s="131">
        <v>0</v>
      </c>
      <c r="Z131" s="131">
        <v>0</v>
      </c>
      <c r="AA131" s="131">
        <v>0</v>
      </c>
      <c r="AB131" s="131">
        <v>0</v>
      </c>
      <c r="AC131" s="131">
        <v>0</v>
      </c>
      <c r="AD131" s="131">
        <v>0</v>
      </c>
      <c r="AE131" s="131">
        <v>0</v>
      </c>
      <c r="AF131" s="131">
        <v>0</v>
      </c>
      <c r="AG131" s="154">
        <v>0</v>
      </c>
      <c r="AH131" s="131">
        <v>0</v>
      </c>
      <c r="AI131" s="131">
        <v>0</v>
      </c>
      <c r="AJ131" s="131">
        <v>0</v>
      </c>
      <c r="AK131" s="131">
        <v>0</v>
      </c>
      <c r="AL131" s="131">
        <v>0</v>
      </c>
      <c r="AM131" s="131">
        <v>0</v>
      </c>
      <c r="AN131" s="131">
        <v>0</v>
      </c>
      <c r="AO131" s="131">
        <v>0</v>
      </c>
      <c r="AP131" s="131">
        <v>0</v>
      </c>
      <c r="AQ131" s="131">
        <v>0</v>
      </c>
      <c r="AR131" s="131">
        <v>0</v>
      </c>
      <c r="AS131" s="131">
        <v>0</v>
      </c>
      <c r="AT131" s="154">
        <v>0</v>
      </c>
      <c r="AU131" s="131">
        <v>0</v>
      </c>
      <c r="AV131" s="131">
        <v>0</v>
      </c>
      <c r="AW131" s="131">
        <v>0</v>
      </c>
      <c r="AX131" s="131">
        <v>0</v>
      </c>
      <c r="AY131" s="131">
        <v>0</v>
      </c>
      <c r="AZ131" s="131">
        <v>0</v>
      </c>
      <c r="BA131" s="131">
        <v>0</v>
      </c>
      <c r="BB131" s="131">
        <v>0</v>
      </c>
      <c r="BC131" s="131">
        <v>0</v>
      </c>
      <c r="BD131" s="131">
        <v>0</v>
      </c>
      <c r="BE131" s="131">
        <v>0</v>
      </c>
      <c r="BF131" s="131">
        <v>0</v>
      </c>
      <c r="BG131" s="154">
        <v>0</v>
      </c>
      <c r="BH131" s="131">
        <v>-195164.38</v>
      </c>
      <c r="BI131" s="131">
        <v>-715696.12</v>
      </c>
      <c r="BJ131" s="131">
        <v>-440027.73</v>
      </c>
      <c r="BK131" s="131">
        <v>-286953.69618559635</v>
      </c>
      <c r="BL131" s="131">
        <v>-539068.11</v>
      </c>
      <c r="BM131" s="131">
        <v>-318561.58999999997</v>
      </c>
      <c r="BN131" s="131">
        <v>-435996.18</v>
      </c>
      <c r="BO131" s="131">
        <v>-204570.25999999998</v>
      </c>
      <c r="BP131" s="131">
        <v>-470375.30000000005</v>
      </c>
      <c r="BQ131" s="131">
        <v>-204991.41</v>
      </c>
      <c r="BR131" s="131">
        <v>-300007.67999999999</v>
      </c>
      <c r="BS131" s="131">
        <v>-272941.65000000002</v>
      </c>
      <c r="BT131" s="154">
        <v>-4384354.1061855964</v>
      </c>
      <c r="BU131" s="131">
        <v>-383835.4656353895</v>
      </c>
      <c r="BV131" s="131">
        <v>-489923.71994809445</v>
      </c>
      <c r="BW131" s="131">
        <v>-320881.05986281997</v>
      </c>
      <c r="BX131" s="131">
        <v>-296192.19395122881</v>
      </c>
      <c r="BY131" s="131">
        <v>-310511.10189605068</v>
      </c>
      <c r="BZ131" s="131">
        <v>-360184.3215202174</v>
      </c>
      <c r="CA131" s="131">
        <v>-314567.92000000004</v>
      </c>
      <c r="CB131" s="131">
        <v>-318394.5</v>
      </c>
      <c r="CC131" s="154">
        <v>-2794490.2828138005</v>
      </c>
    </row>
    <row r="132" spans="1:81" s="86" customFormat="1">
      <c r="A132" s="115"/>
      <c r="B132" s="102" t="s">
        <v>114</v>
      </c>
      <c r="C132" s="65"/>
      <c r="D132" s="65"/>
      <c r="E132" s="65"/>
      <c r="F132" s="108"/>
      <c r="G132" s="108"/>
      <c r="H132" s="62">
        <v>0</v>
      </c>
      <c r="I132" s="62">
        <v>0</v>
      </c>
      <c r="J132" s="62">
        <v>0</v>
      </c>
      <c r="K132" s="62">
        <v>0</v>
      </c>
      <c r="L132" s="62">
        <v>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  <c r="S132" s="62">
        <v>0</v>
      </c>
      <c r="T132" s="152">
        <v>0</v>
      </c>
      <c r="U132" s="62">
        <v>0</v>
      </c>
      <c r="V132" s="62">
        <v>0</v>
      </c>
      <c r="W132" s="62">
        <v>0</v>
      </c>
      <c r="X132" s="62">
        <v>0</v>
      </c>
      <c r="Y132" s="62">
        <v>0</v>
      </c>
      <c r="Z132" s="62">
        <v>0</v>
      </c>
      <c r="AA132" s="62">
        <v>0</v>
      </c>
      <c r="AB132" s="62">
        <v>0</v>
      </c>
      <c r="AC132" s="62">
        <v>0</v>
      </c>
      <c r="AD132" s="62">
        <v>0</v>
      </c>
      <c r="AE132" s="62">
        <v>0</v>
      </c>
      <c r="AF132" s="62">
        <v>0</v>
      </c>
      <c r="AG132" s="152">
        <v>0</v>
      </c>
      <c r="AH132" s="62">
        <v>0</v>
      </c>
      <c r="AI132" s="62">
        <v>0</v>
      </c>
      <c r="AJ132" s="62">
        <v>0</v>
      </c>
      <c r="AK132" s="62">
        <v>0</v>
      </c>
      <c r="AL132" s="62">
        <v>0</v>
      </c>
      <c r="AM132" s="62">
        <v>0</v>
      </c>
      <c r="AN132" s="62">
        <v>0</v>
      </c>
      <c r="AO132" s="62">
        <v>0</v>
      </c>
      <c r="AP132" s="62">
        <v>0</v>
      </c>
      <c r="AQ132" s="62">
        <v>0</v>
      </c>
      <c r="AR132" s="62">
        <v>0</v>
      </c>
      <c r="AS132" s="62">
        <v>0</v>
      </c>
      <c r="AT132" s="152">
        <v>0</v>
      </c>
      <c r="AU132" s="62">
        <v>0</v>
      </c>
      <c r="AV132" s="62">
        <v>0</v>
      </c>
      <c r="AW132" s="62">
        <v>0</v>
      </c>
      <c r="AX132" s="62">
        <v>0</v>
      </c>
      <c r="AY132" s="62">
        <v>0</v>
      </c>
      <c r="AZ132" s="62">
        <v>0</v>
      </c>
      <c r="BA132" s="62">
        <v>0</v>
      </c>
      <c r="BB132" s="62">
        <v>0</v>
      </c>
      <c r="BC132" s="62">
        <v>0</v>
      </c>
      <c r="BD132" s="62">
        <v>0</v>
      </c>
      <c r="BE132" s="62">
        <v>0</v>
      </c>
      <c r="BF132" s="62">
        <v>0</v>
      </c>
      <c r="BG132" s="152">
        <v>0</v>
      </c>
      <c r="BH132" s="62">
        <v>-87358.239999999991</v>
      </c>
      <c r="BI132" s="62">
        <v>-345907.03</v>
      </c>
      <c r="BJ132" s="62">
        <v>-225501.01</v>
      </c>
      <c r="BK132" s="62">
        <v>-58626.156185596388</v>
      </c>
      <c r="BL132" s="62">
        <v>-72225.239999999991</v>
      </c>
      <c r="BM132" s="62">
        <v>-83429</v>
      </c>
      <c r="BN132" s="62">
        <v>-93702.26</v>
      </c>
      <c r="BO132" s="62">
        <v>12911.84</v>
      </c>
      <c r="BP132" s="62">
        <v>-73171.27</v>
      </c>
      <c r="BQ132" s="62">
        <v>8685.3999999999905</v>
      </c>
      <c r="BR132" s="62">
        <v>-82612</v>
      </c>
      <c r="BS132" s="62">
        <v>0</v>
      </c>
      <c r="BT132" s="152">
        <v>-1100934.9661855963</v>
      </c>
      <c r="BU132" s="62">
        <v>-92230.962937450502</v>
      </c>
      <c r="BV132" s="62">
        <v>-92230.962937450502</v>
      </c>
      <c r="BW132" s="62">
        <v>-87881.150975858502</v>
      </c>
      <c r="BX132" s="62">
        <v>-85376.629329965494</v>
      </c>
      <c r="BY132" s="62">
        <v>-82257.298373825804</v>
      </c>
      <c r="BZ132" s="62">
        <v>-86221.154076009407</v>
      </c>
      <c r="CA132" s="62">
        <v>-85291.49</v>
      </c>
      <c r="CB132" s="62">
        <v>-49876.05</v>
      </c>
      <c r="CC132" s="152">
        <v>-661365.69863056019</v>
      </c>
    </row>
    <row r="133" spans="1:81" s="115" customFormat="1">
      <c r="B133" s="102" t="s">
        <v>115</v>
      </c>
      <c r="C133" s="65"/>
      <c r="D133" s="65"/>
      <c r="E133" s="65"/>
      <c r="F133" s="108"/>
      <c r="G133" s="108"/>
      <c r="H133" s="62">
        <v>0</v>
      </c>
      <c r="I133" s="62">
        <v>0</v>
      </c>
      <c r="J133" s="62">
        <v>0</v>
      </c>
      <c r="K133" s="62">
        <v>0</v>
      </c>
      <c r="L133" s="62">
        <v>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  <c r="S133" s="62">
        <v>0</v>
      </c>
      <c r="T133" s="152">
        <v>0</v>
      </c>
      <c r="U133" s="62">
        <v>0</v>
      </c>
      <c r="V133" s="62">
        <v>0</v>
      </c>
      <c r="W133" s="62">
        <v>0</v>
      </c>
      <c r="X133" s="62">
        <v>0</v>
      </c>
      <c r="Y133" s="62">
        <v>0</v>
      </c>
      <c r="Z133" s="62">
        <v>0</v>
      </c>
      <c r="AA133" s="62">
        <v>0</v>
      </c>
      <c r="AB133" s="62">
        <v>0</v>
      </c>
      <c r="AC133" s="62">
        <v>0</v>
      </c>
      <c r="AD133" s="62">
        <v>0</v>
      </c>
      <c r="AE133" s="62">
        <v>0</v>
      </c>
      <c r="AF133" s="62">
        <v>0</v>
      </c>
      <c r="AG133" s="152">
        <v>0</v>
      </c>
      <c r="AH133" s="62">
        <v>0</v>
      </c>
      <c r="AI133" s="62">
        <v>0</v>
      </c>
      <c r="AJ133" s="62">
        <v>0</v>
      </c>
      <c r="AK133" s="62">
        <v>0</v>
      </c>
      <c r="AL133" s="62">
        <v>0</v>
      </c>
      <c r="AM133" s="62">
        <v>0</v>
      </c>
      <c r="AN133" s="62">
        <v>0</v>
      </c>
      <c r="AO133" s="62">
        <v>0</v>
      </c>
      <c r="AP133" s="62">
        <v>0</v>
      </c>
      <c r="AQ133" s="62">
        <v>0</v>
      </c>
      <c r="AR133" s="62">
        <v>0</v>
      </c>
      <c r="AS133" s="62">
        <v>0</v>
      </c>
      <c r="AT133" s="152">
        <v>0</v>
      </c>
      <c r="AU133" s="62">
        <v>0</v>
      </c>
      <c r="AV133" s="62">
        <v>0</v>
      </c>
      <c r="AW133" s="62">
        <v>0</v>
      </c>
      <c r="AX133" s="62">
        <v>0</v>
      </c>
      <c r="AY133" s="62">
        <v>0</v>
      </c>
      <c r="AZ133" s="62">
        <v>0</v>
      </c>
      <c r="BA133" s="62">
        <v>0</v>
      </c>
      <c r="BB133" s="62">
        <v>0</v>
      </c>
      <c r="BC133" s="62">
        <v>0</v>
      </c>
      <c r="BD133" s="62">
        <v>0</v>
      </c>
      <c r="BE133" s="62">
        <v>0</v>
      </c>
      <c r="BF133" s="62">
        <v>0</v>
      </c>
      <c r="BG133" s="152">
        <v>0</v>
      </c>
      <c r="BH133" s="62">
        <v>-107806.14</v>
      </c>
      <c r="BI133" s="62">
        <v>-369789.08999999997</v>
      </c>
      <c r="BJ133" s="62">
        <v>-214526.71999999997</v>
      </c>
      <c r="BK133" s="62">
        <v>-228327.53999999998</v>
      </c>
      <c r="BL133" s="62">
        <v>-466842.87</v>
      </c>
      <c r="BM133" s="62">
        <v>-235132.59</v>
      </c>
      <c r="BN133" s="62">
        <v>-342293.92</v>
      </c>
      <c r="BO133" s="62">
        <v>-217482.09999999998</v>
      </c>
      <c r="BP133" s="62">
        <v>-397204.03</v>
      </c>
      <c r="BQ133" s="62">
        <v>-213676.81</v>
      </c>
      <c r="BR133" s="62">
        <v>-217395.68</v>
      </c>
      <c r="BS133" s="62">
        <v>-272941.65000000002</v>
      </c>
      <c r="BT133" s="152">
        <v>-3283419.14</v>
      </c>
      <c r="BU133" s="62">
        <v>-291604.50269793899</v>
      </c>
      <c r="BV133" s="62">
        <v>-397692.75701064395</v>
      </c>
      <c r="BW133" s="62">
        <v>-232999.90888696146</v>
      </c>
      <c r="BX133" s="62">
        <v>-210815.5646212633</v>
      </c>
      <c r="BY133" s="62">
        <v>-228253.80352222489</v>
      </c>
      <c r="BZ133" s="62">
        <v>-273963.167444208</v>
      </c>
      <c r="CA133" s="62">
        <v>-229276.43000000005</v>
      </c>
      <c r="CB133" s="62">
        <v>-268518.45</v>
      </c>
      <c r="CC133" s="152">
        <v>-2133124.5841832408</v>
      </c>
    </row>
    <row r="134" spans="1:81" s="111" customFormat="1" ht="14">
      <c r="A134" s="86"/>
      <c r="B134" s="155" t="s">
        <v>116</v>
      </c>
      <c r="C134" s="66"/>
      <c r="D134" s="66"/>
      <c r="E134" s="66"/>
      <c r="F134" s="156"/>
      <c r="G134" s="156"/>
      <c r="H134" s="157">
        <v>0</v>
      </c>
      <c r="I134" s="157">
        <v>0</v>
      </c>
      <c r="J134" s="157">
        <v>0</v>
      </c>
      <c r="K134" s="157">
        <v>0</v>
      </c>
      <c r="L134" s="157">
        <v>0</v>
      </c>
      <c r="M134" s="157">
        <v>0</v>
      </c>
      <c r="N134" s="157">
        <v>0</v>
      </c>
      <c r="O134" s="157">
        <v>0</v>
      </c>
      <c r="P134" s="157">
        <v>0</v>
      </c>
      <c r="Q134" s="157">
        <v>0</v>
      </c>
      <c r="R134" s="157">
        <v>0</v>
      </c>
      <c r="S134" s="157">
        <v>0</v>
      </c>
      <c r="T134" s="158">
        <v>0</v>
      </c>
      <c r="U134" s="157">
        <v>0</v>
      </c>
      <c r="V134" s="157">
        <v>0</v>
      </c>
      <c r="W134" s="157">
        <v>0</v>
      </c>
      <c r="X134" s="157">
        <v>0</v>
      </c>
      <c r="Y134" s="157">
        <v>0</v>
      </c>
      <c r="Z134" s="157">
        <v>0</v>
      </c>
      <c r="AA134" s="157">
        <v>0</v>
      </c>
      <c r="AB134" s="157">
        <v>0</v>
      </c>
      <c r="AC134" s="157">
        <v>0</v>
      </c>
      <c r="AD134" s="157">
        <v>0</v>
      </c>
      <c r="AE134" s="157">
        <v>0</v>
      </c>
      <c r="AF134" s="157">
        <v>0</v>
      </c>
      <c r="AG134" s="158">
        <v>0</v>
      </c>
      <c r="AH134" s="157">
        <v>0</v>
      </c>
      <c r="AI134" s="157">
        <v>0</v>
      </c>
      <c r="AJ134" s="157">
        <v>0</v>
      </c>
      <c r="AK134" s="157">
        <v>0</v>
      </c>
      <c r="AL134" s="157">
        <v>0</v>
      </c>
      <c r="AM134" s="157">
        <v>0</v>
      </c>
      <c r="AN134" s="157">
        <v>0</v>
      </c>
      <c r="AO134" s="157">
        <v>0</v>
      </c>
      <c r="AP134" s="157">
        <v>0</v>
      </c>
      <c r="AQ134" s="157">
        <v>0</v>
      </c>
      <c r="AR134" s="157">
        <v>0</v>
      </c>
      <c r="AS134" s="157">
        <v>0</v>
      </c>
      <c r="AT134" s="158">
        <v>0</v>
      </c>
      <c r="AU134" s="157">
        <v>0</v>
      </c>
      <c r="AV134" s="157">
        <v>0</v>
      </c>
      <c r="AW134" s="157">
        <v>0</v>
      </c>
      <c r="AX134" s="157">
        <v>0</v>
      </c>
      <c r="AY134" s="157">
        <v>0</v>
      </c>
      <c r="AZ134" s="157">
        <v>0</v>
      </c>
      <c r="BA134" s="157">
        <v>0</v>
      </c>
      <c r="BB134" s="157">
        <v>0</v>
      </c>
      <c r="BC134" s="157">
        <v>0</v>
      </c>
      <c r="BD134" s="157">
        <v>0</v>
      </c>
      <c r="BE134" s="157">
        <v>0</v>
      </c>
      <c r="BF134" s="157">
        <v>0</v>
      </c>
      <c r="BG134" s="158">
        <v>0</v>
      </c>
      <c r="BH134" s="157">
        <v>5080212.9400000004</v>
      </c>
      <c r="BI134" s="157">
        <v>2889955.8499999987</v>
      </c>
      <c r="BJ134" s="157">
        <v>3470666.977</v>
      </c>
      <c r="BK134" s="157">
        <v>2569621.3597541437</v>
      </c>
      <c r="BL134" s="157">
        <v>2705766.77</v>
      </c>
      <c r="BM134" s="157">
        <v>2896882.3241880001</v>
      </c>
      <c r="BN134" s="157">
        <v>2809540.8429998094</v>
      </c>
      <c r="BO134" s="157">
        <v>3252238.5037463987</v>
      </c>
      <c r="BP134" s="157">
        <v>2729129.6940523861</v>
      </c>
      <c r="BQ134" s="157">
        <v>3072904.6046871399</v>
      </c>
      <c r="BR134" s="157">
        <v>2927967.8641480152</v>
      </c>
      <c r="BS134" s="157">
        <v>3742901.2007672749</v>
      </c>
      <c r="BT134" s="158">
        <v>38147788.931343168</v>
      </c>
      <c r="BU134" s="157">
        <v>4568303.1659879889</v>
      </c>
      <c r="BV134" s="157">
        <v>3058353.8410528013</v>
      </c>
      <c r="BW134" s="157">
        <v>2966471.5580839915</v>
      </c>
      <c r="BX134" s="157">
        <v>2988140.5880404236</v>
      </c>
      <c r="BY134" s="157">
        <v>3466725.2031283495</v>
      </c>
      <c r="BZ134" s="157">
        <v>3269045.3500415557</v>
      </c>
      <c r="CA134" s="157">
        <v>3668604.5313970568</v>
      </c>
      <c r="CB134" s="157">
        <v>3457676.1190592246</v>
      </c>
      <c r="CC134" s="158">
        <v>27443320.356791392</v>
      </c>
    </row>
    <row r="135" spans="1:81" s="107" customFormat="1" ht="14">
      <c r="A135" s="86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159"/>
    </row>
    <row r="136" spans="1:81" s="107" customFormat="1" ht="14">
      <c r="A136" s="86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159"/>
    </row>
    <row r="137" spans="1:81" s="100" customFormat="1" ht="14">
      <c r="A137" s="86"/>
      <c r="B137" s="94" t="s">
        <v>166</v>
      </c>
      <c r="C137" s="95"/>
      <c r="D137" s="95"/>
      <c r="E137" s="95"/>
      <c r="F137" s="96"/>
      <c r="G137" s="96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150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150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150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150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150"/>
      <c r="BU137" s="95"/>
      <c r="BV137" s="95"/>
      <c r="BW137" s="95"/>
      <c r="BX137" s="95"/>
      <c r="BY137" s="95"/>
      <c r="BZ137" s="95"/>
      <c r="CA137" s="95"/>
      <c r="CB137" s="95"/>
      <c r="CC137" s="150"/>
    </row>
    <row r="138" spans="1:81" s="107" customFormat="1" ht="14">
      <c r="A138" s="101"/>
      <c r="B138" s="134" t="s">
        <v>107</v>
      </c>
      <c r="C138" s="67"/>
      <c r="D138" s="67"/>
      <c r="E138" s="67"/>
      <c r="F138" s="104"/>
      <c r="G138" s="104"/>
      <c r="H138" s="68">
        <v>0</v>
      </c>
      <c r="I138" s="68">
        <v>0</v>
      </c>
      <c r="J138" s="68">
        <v>0</v>
      </c>
      <c r="K138" s="68">
        <v>0</v>
      </c>
      <c r="L138" s="68">
        <v>0</v>
      </c>
      <c r="M138" s="68">
        <v>0</v>
      </c>
      <c r="N138" s="68">
        <v>0</v>
      </c>
      <c r="O138" s="68">
        <v>0</v>
      </c>
      <c r="P138" s="68">
        <v>0</v>
      </c>
      <c r="Q138" s="68">
        <v>0</v>
      </c>
      <c r="R138" s="68">
        <v>0</v>
      </c>
      <c r="S138" s="68">
        <v>0</v>
      </c>
      <c r="T138" s="151">
        <v>0</v>
      </c>
      <c r="U138" s="68">
        <v>0</v>
      </c>
      <c r="V138" s="68">
        <v>0</v>
      </c>
      <c r="W138" s="68">
        <v>0</v>
      </c>
      <c r="X138" s="68">
        <v>0</v>
      </c>
      <c r="Y138" s="68">
        <v>0</v>
      </c>
      <c r="Z138" s="68">
        <v>0</v>
      </c>
      <c r="AA138" s="68">
        <v>0</v>
      </c>
      <c r="AB138" s="68">
        <v>0</v>
      </c>
      <c r="AC138" s="68">
        <v>0</v>
      </c>
      <c r="AD138" s="68">
        <v>0</v>
      </c>
      <c r="AE138" s="68">
        <v>0</v>
      </c>
      <c r="AF138" s="68">
        <v>0</v>
      </c>
      <c r="AG138" s="151">
        <v>0</v>
      </c>
      <c r="AH138" s="68">
        <v>0</v>
      </c>
      <c r="AI138" s="68">
        <v>0</v>
      </c>
      <c r="AJ138" s="68">
        <v>0</v>
      </c>
      <c r="AK138" s="68">
        <v>0</v>
      </c>
      <c r="AL138" s="68">
        <v>0</v>
      </c>
      <c r="AM138" s="68">
        <v>0</v>
      </c>
      <c r="AN138" s="68">
        <v>0</v>
      </c>
      <c r="AO138" s="68">
        <v>0</v>
      </c>
      <c r="AP138" s="68">
        <v>0</v>
      </c>
      <c r="AQ138" s="68">
        <v>0</v>
      </c>
      <c r="AR138" s="68">
        <v>0</v>
      </c>
      <c r="AS138" s="68">
        <v>0</v>
      </c>
      <c r="AT138" s="151">
        <v>0</v>
      </c>
      <c r="AU138" s="68">
        <v>0</v>
      </c>
      <c r="AV138" s="68">
        <v>0</v>
      </c>
      <c r="AW138" s="68">
        <v>0</v>
      </c>
      <c r="AX138" s="68">
        <v>0</v>
      </c>
      <c r="AY138" s="68">
        <v>0</v>
      </c>
      <c r="AZ138" s="68">
        <v>0</v>
      </c>
      <c r="BA138" s="68">
        <v>0</v>
      </c>
      <c r="BB138" s="68">
        <v>0</v>
      </c>
      <c r="BC138" s="68">
        <v>0</v>
      </c>
      <c r="BD138" s="68">
        <v>0</v>
      </c>
      <c r="BE138" s="68">
        <v>0</v>
      </c>
      <c r="BF138" s="68">
        <v>0</v>
      </c>
      <c r="BG138" s="151">
        <v>0</v>
      </c>
      <c r="BH138" s="68">
        <v>0</v>
      </c>
      <c r="BI138" s="68">
        <v>0</v>
      </c>
      <c r="BJ138" s="68">
        <v>0</v>
      </c>
      <c r="BK138" s="68">
        <v>0</v>
      </c>
      <c r="BL138" s="68">
        <v>0</v>
      </c>
      <c r="BM138" s="68">
        <v>0</v>
      </c>
      <c r="BN138" s="68">
        <v>0</v>
      </c>
      <c r="BO138" s="68">
        <v>0</v>
      </c>
      <c r="BP138" s="68">
        <v>0</v>
      </c>
      <c r="BQ138" s="68">
        <v>0</v>
      </c>
      <c r="BR138" s="68">
        <v>0</v>
      </c>
      <c r="BS138" s="68">
        <v>2728990.8052916662</v>
      </c>
      <c r="BT138" s="151">
        <v>2728990.8052916662</v>
      </c>
      <c r="BU138" s="68">
        <v>3176768.8869225057</v>
      </c>
      <c r="BV138" s="68">
        <v>2077542.0609177344</v>
      </c>
      <c r="BW138" s="68">
        <v>1867070.5921676795</v>
      </c>
      <c r="BX138" s="68">
        <v>2022390.3735993283</v>
      </c>
      <c r="BY138" s="68">
        <v>2014947.4443842929</v>
      </c>
      <c r="BZ138" s="68">
        <v>1873813.9959985588</v>
      </c>
      <c r="CA138" s="68">
        <v>2298641.1391321775</v>
      </c>
      <c r="CB138" s="68">
        <v>2105562.9716763101</v>
      </c>
      <c r="CC138" s="151">
        <v>17436737.464798588</v>
      </c>
    </row>
    <row r="139" spans="1:81" s="93" customFormat="1" ht="14">
      <c r="A139" s="86"/>
      <c r="B139" s="102" t="s">
        <v>108</v>
      </c>
      <c r="C139" s="65"/>
      <c r="D139" s="65"/>
      <c r="E139" s="65"/>
      <c r="F139" s="108"/>
      <c r="G139" s="108"/>
      <c r="H139" s="62">
        <v>0</v>
      </c>
      <c r="I139" s="62">
        <v>0</v>
      </c>
      <c r="J139" s="62">
        <v>0</v>
      </c>
      <c r="K139" s="62">
        <v>0</v>
      </c>
      <c r="L139" s="62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152">
        <v>0</v>
      </c>
      <c r="U139" s="62">
        <v>0</v>
      </c>
      <c r="V139" s="62">
        <v>0</v>
      </c>
      <c r="W139" s="62">
        <v>0</v>
      </c>
      <c r="X139" s="62">
        <v>0</v>
      </c>
      <c r="Y139" s="62">
        <v>0</v>
      </c>
      <c r="Z139" s="62">
        <v>0</v>
      </c>
      <c r="AA139" s="62">
        <v>0</v>
      </c>
      <c r="AB139" s="62">
        <v>0</v>
      </c>
      <c r="AC139" s="62">
        <v>0</v>
      </c>
      <c r="AD139" s="62">
        <v>0</v>
      </c>
      <c r="AE139" s="62">
        <v>0</v>
      </c>
      <c r="AF139" s="62">
        <v>0</v>
      </c>
      <c r="AG139" s="152">
        <v>0</v>
      </c>
      <c r="AH139" s="62">
        <v>0</v>
      </c>
      <c r="AI139" s="62">
        <v>0</v>
      </c>
      <c r="AJ139" s="62">
        <v>0</v>
      </c>
      <c r="AK139" s="62">
        <v>0</v>
      </c>
      <c r="AL139" s="62">
        <v>0</v>
      </c>
      <c r="AM139" s="62">
        <v>0</v>
      </c>
      <c r="AN139" s="62">
        <v>0</v>
      </c>
      <c r="AO139" s="62">
        <v>0</v>
      </c>
      <c r="AP139" s="62">
        <v>0</v>
      </c>
      <c r="AQ139" s="62">
        <v>0</v>
      </c>
      <c r="AR139" s="62">
        <v>0</v>
      </c>
      <c r="AS139" s="62">
        <v>0</v>
      </c>
      <c r="AT139" s="152">
        <v>0</v>
      </c>
      <c r="AU139" s="62">
        <v>0</v>
      </c>
      <c r="AV139" s="62">
        <v>0</v>
      </c>
      <c r="AW139" s="62">
        <v>0</v>
      </c>
      <c r="AX139" s="62">
        <v>0</v>
      </c>
      <c r="AY139" s="62">
        <v>0</v>
      </c>
      <c r="AZ139" s="62">
        <v>0</v>
      </c>
      <c r="BA139" s="62">
        <v>0</v>
      </c>
      <c r="BB139" s="62">
        <v>0</v>
      </c>
      <c r="BC139" s="62">
        <v>0</v>
      </c>
      <c r="BD139" s="62">
        <v>0</v>
      </c>
      <c r="BE139" s="62">
        <v>0</v>
      </c>
      <c r="BF139" s="62">
        <v>0</v>
      </c>
      <c r="BG139" s="152">
        <v>0</v>
      </c>
      <c r="BH139" s="62">
        <v>0</v>
      </c>
      <c r="BI139" s="62">
        <v>0</v>
      </c>
      <c r="BJ139" s="62">
        <v>0</v>
      </c>
      <c r="BK139" s="62">
        <v>0</v>
      </c>
      <c r="BL139" s="62">
        <v>0</v>
      </c>
      <c r="BM139" s="62">
        <v>0</v>
      </c>
      <c r="BN139" s="62">
        <v>0</v>
      </c>
      <c r="BO139" s="62">
        <v>0</v>
      </c>
      <c r="BP139" s="62">
        <v>0</v>
      </c>
      <c r="BQ139" s="62">
        <v>0</v>
      </c>
      <c r="BR139" s="62">
        <v>0</v>
      </c>
      <c r="BS139" s="62">
        <v>1204082.04</v>
      </c>
      <c r="BT139" s="152">
        <v>1204082.04</v>
      </c>
      <c r="BU139" s="62">
        <v>1947816.320000001</v>
      </c>
      <c r="BV139" s="62">
        <v>1361584.9899999998</v>
      </c>
      <c r="BW139" s="62">
        <v>1069937.1100000001</v>
      </c>
      <c r="BX139" s="62">
        <v>1208027.2999999998</v>
      </c>
      <c r="BY139" s="62">
        <v>1191122.5</v>
      </c>
      <c r="BZ139" s="62">
        <v>1005941.5299999999</v>
      </c>
      <c r="CA139" s="62">
        <v>1376544.6400000006</v>
      </c>
      <c r="CB139" s="62">
        <v>1169926</v>
      </c>
      <c r="CC139" s="152">
        <v>10330900.390000001</v>
      </c>
    </row>
    <row r="140" spans="1:81" s="86" customFormat="1">
      <c r="B140" s="102" t="s">
        <v>109</v>
      </c>
      <c r="C140" s="65"/>
      <c r="D140" s="65"/>
      <c r="E140" s="65"/>
      <c r="F140" s="108"/>
      <c r="G140" s="108"/>
      <c r="H140" s="62">
        <v>0</v>
      </c>
      <c r="I140" s="62">
        <v>0</v>
      </c>
      <c r="J140" s="62">
        <v>0</v>
      </c>
      <c r="K140" s="62">
        <v>0</v>
      </c>
      <c r="L140" s="62">
        <v>0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  <c r="S140" s="62">
        <v>0</v>
      </c>
      <c r="T140" s="152">
        <v>0</v>
      </c>
      <c r="U140" s="62">
        <v>0</v>
      </c>
      <c r="V140" s="62">
        <v>0</v>
      </c>
      <c r="W140" s="62">
        <v>0</v>
      </c>
      <c r="X140" s="62">
        <v>0</v>
      </c>
      <c r="Y140" s="62">
        <v>0</v>
      </c>
      <c r="Z140" s="62">
        <v>0</v>
      </c>
      <c r="AA140" s="62">
        <v>0</v>
      </c>
      <c r="AB140" s="62">
        <v>0</v>
      </c>
      <c r="AC140" s="62">
        <v>0</v>
      </c>
      <c r="AD140" s="62">
        <v>0</v>
      </c>
      <c r="AE140" s="62">
        <v>0</v>
      </c>
      <c r="AF140" s="62">
        <v>0</v>
      </c>
      <c r="AG140" s="152">
        <v>0</v>
      </c>
      <c r="AH140" s="62">
        <v>0</v>
      </c>
      <c r="AI140" s="62">
        <v>0</v>
      </c>
      <c r="AJ140" s="62">
        <v>0</v>
      </c>
      <c r="AK140" s="62">
        <v>0</v>
      </c>
      <c r="AL140" s="62">
        <v>0</v>
      </c>
      <c r="AM140" s="62">
        <v>0</v>
      </c>
      <c r="AN140" s="62">
        <v>0</v>
      </c>
      <c r="AO140" s="62">
        <v>0</v>
      </c>
      <c r="AP140" s="62">
        <v>0</v>
      </c>
      <c r="AQ140" s="62">
        <v>0</v>
      </c>
      <c r="AR140" s="62">
        <v>0</v>
      </c>
      <c r="AS140" s="62">
        <v>0</v>
      </c>
      <c r="AT140" s="152">
        <v>0</v>
      </c>
      <c r="AU140" s="62">
        <v>0</v>
      </c>
      <c r="AV140" s="62">
        <v>0</v>
      </c>
      <c r="AW140" s="62">
        <v>0</v>
      </c>
      <c r="AX140" s="62">
        <v>0</v>
      </c>
      <c r="AY140" s="62">
        <v>0</v>
      </c>
      <c r="AZ140" s="62">
        <v>0</v>
      </c>
      <c r="BA140" s="62">
        <v>0</v>
      </c>
      <c r="BB140" s="62">
        <v>0</v>
      </c>
      <c r="BC140" s="62">
        <v>0</v>
      </c>
      <c r="BD140" s="62">
        <v>0</v>
      </c>
      <c r="BE140" s="62">
        <v>0</v>
      </c>
      <c r="BF140" s="62">
        <v>0</v>
      </c>
      <c r="BG140" s="152">
        <v>0</v>
      </c>
      <c r="BH140" s="62">
        <v>0</v>
      </c>
      <c r="BI140" s="62">
        <v>0</v>
      </c>
      <c r="BJ140" s="62">
        <v>0</v>
      </c>
      <c r="BK140" s="62">
        <v>0</v>
      </c>
      <c r="BL140" s="62">
        <v>0</v>
      </c>
      <c r="BM140" s="62">
        <v>0</v>
      </c>
      <c r="BN140" s="62">
        <v>0</v>
      </c>
      <c r="BO140" s="62">
        <v>0</v>
      </c>
      <c r="BP140" s="62">
        <v>0</v>
      </c>
      <c r="BQ140" s="62">
        <v>0</v>
      </c>
      <c r="BR140" s="62">
        <v>0</v>
      </c>
      <c r="BS140" s="62">
        <v>284272.6599999998</v>
      </c>
      <c r="BT140" s="152">
        <v>284272.6599999998</v>
      </c>
      <c r="BU140" s="62">
        <v>488134.03999999986</v>
      </c>
      <c r="BV140" s="62">
        <v>125049.80000000005</v>
      </c>
      <c r="BW140" s="62">
        <v>86054.690000000017</v>
      </c>
      <c r="BX140" s="62">
        <v>197916.42999999996</v>
      </c>
      <c r="BY140" s="62">
        <v>115151.09999999999</v>
      </c>
      <c r="BZ140" s="62">
        <v>209244.06000000006</v>
      </c>
      <c r="CA140" s="62">
        <v>136724.03999999998</v>
      </c>
      <c r="CB140" s="62">
        <v>214948</v>
      </c>
      <c r="CC140" s="152">
        <v>1573222.16</v>
      </c>
    </row>
    <row r="141" spans="1:81" s="86" customFormat="1">
      <c r="B141" s="102" t="s">
        <v>110</v>
      </c>
      <c r="C141" s="67"/>
      <c r="D141" s="67"/>
      <c r="E141" s="67"/>
      <c r="F141" s="108"/>
      <c r="G141" s="108"/>
      <c r="H141" s="62">
        <v>0</v>
      </c>
      <c r="I141" s="62">
        <v>0</v>
      </c>
      <c r="J141" s="62">
        <v>0</v>
      </c>
      <c r="K141" s="62">
        <v>0</v>
      </c>
      <c r="L141" s="62">
        <v>0</v>
      </c>
      <c r="M141" s="62">
        <v>0</v>
      </c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152">
        <v>0</v>
      </c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>
        <v>0</v>
      </c>
      <c r="AF141" s="62">
        <v>0</v>
      </c>
      <c r="AG141" s="152">
        <v>0</v>
      </c>
      <c r="AH141" s="62">
        <v>0</v>
      </c>
      <c r="AI141" s="62">
        <v>0</v>
      </c>
      <c r="AJ141" s="62">
        <v>0</v>
      </c>
      <c r="AK141" s="62">
        <v>0</v>
      </c>
      <c r="AL141" s="62">
        <v>0</v>
      </c>
      <c r="AM141" s="62">
        <v>0</v>
      </c>
      <c r="AN141" s="62">
        <v>0</v>
      </c>
      <c r="AO141" s="62">
        <v>0</v>
      </c>
      <c r="AP141" s="62">
        <v>0</v>
      </c>
      <c r="AQ141" s="62">
        <v>0</v>
      </c>
      <c r="AR141" s="62">
        <v>0</v>
      </c>
      <c r="AS141" s="62">
        <v>0</v>
      </c>
      <c r="AT141" s="152">
        <v>0</v>
      </c>
      <c r="AU141" s="62">
        <v>0</v>
      </c>
      <c r="AV141" s="62">
        <v>0</v>
      </c>
      <c r="AW141" s="62">
        <v>0</v>
      </c>
      <c r="AX141" s="62">
        <v>0</v>
      </c>
      <c r="AY141" s="62">
        <v>0</v>
      </c>
      <c r="AZ141" s="62">
        <v>0</v>
      </c>
      <c r="BA141" s="62">
        <v>0</v>
      </c>
      <c r="BB141" s="62">
        <v>0</v>
      </c>
      <c r="BC141" s="62">
        <v>0</v>
      </c>
      <c r="BD141" s="62">
        <v>0</v>
      </c>
      <c r="BE141" s="62">
        <v>0</v>
      </c>
      <c r="BF141" s="62">
        <v>0</v>
      </c>
      <c r="BG141" s="152">
        <v>0</v>
      </c>
      <c r="BH141" s="62">
        <v>0</v>
      </c>
      <c r="BI141" s="62">
        <v>0</v>
      </c>
      <c r="BJ141" s="62">
        <v>0</v>
      </c>
      <c r="BK141" s="62">
        <v>0</v>
      </c>
      <c r="BL141" s="62">
        <v>0</v>
      </c>
      <c r="BM141" s="62">
        <v>0</v>
      </c>
      <c r="BN141" s="62">
        <v>0</v>
      </c>
      <c r="BO141" s="62">
        <v>0</v>
      </c>
      <c r="BP141" s="62">
        <v>0</v>
      </c>
      <c r="BQ141" s="62">
        <v>0</v>
      </c>
      <c r="BR141" s="62">
        <v>0</v>
      </c>
      <c r="BS141" s="62">
        <v>593023.26</v>
      </c>
      <c r="BT141" s="152">
        <v>593023.26</v>
      </c>
      <c r="BU141" s="62">
        <v>360019.61</v>
      </c>
      <c r="BV141" s="62">
        <v>291437.82999999996</v>
      </c>
      <c r="BW141" s="62">
        <v>281770.76</v>
      </c>
      <c r="BX141" s="62">
        <v>299099.26</v>
      </c>
      <c r="BY141" s="62">
        <v>320415.90999999997</v>
      </c>
      <c r="BZ141" s="62">
        <v>280668.49</v>
      </c>
      <c r="CA141" s="62">
        <v>327314.61999999994</v>
      </c>
      <c r="CB141" s="62">
        <v>323275.61000000004</v>
      </c>
      <c r="CC141" s="152">
        <v>2484002.09</v>
      </c>
    </row>
    <row r="142" spans="1:81" s="86" customFormat="1">
      <c r="B142" s="102" t="s">
        <v>111</v>
      </c>
      <c r="C142" s="67"/>
      <c r="D142" s="67"/>
      <c r="E142" s="67"/>
      <c r="F142" s="108"/>
      <c r="G142" s="108"/>
      <c r="H142" s="62">
        <v>0</v>
      </c>
      <c r="I142" s="62">
        <v>0</v>
      </c>
      <c r="J142" s="62">
        <v>0</v>
      </c>
      <c r="K142" s="62">
        <v>0</v>
      </c>
      <c r="L142" s="62">
        <v>0</v>
      </c>
      <c r="M142" s="62">
        <v>0</v>
      </c>
      <c r="N142" s="62">
        <v>0</v>
      </c>
      <c r="O142" s="62">
        <v>0</v>
      </c>
      <c r="P142" s="62">
        <v>0</v>
      </c>
      <c r="Q142" s="62">
        <v>0</v>
      </c>
      <c r="R142" s="62">
        <v>0</v>
      </c>
      <c r="S142" s="62">
        <v>0</v>
      </c>
      <c r="T142" s="152">
        <v>0</v>
      </c>
      <c r="U142" s="62">
        <v>0</v>
      </c>
      <c r="V142" s="62">
        <v>0</v>
      </c>
      <c r="W142" s="62">
        <v>0</v>
      </c>
      <c r="X142" s="62">
        <v>0</v>
      </c>
      <c r="Y142" s="62">
        <v>0</v>
      </c>
      <c r="Z142" s="62">
        <v>0</v>
      </c>
      <c r="AA142" s="62">
        <v>0</v>
      </c>
      <c r="AB142" s="62">
        <v>0</v>
      </c>
      <c r="AC142" s="62">
        <v>0</v>
      </c>
      <c r="AD142" s="62">
        <v>0</v>
      </c>
      <c r="AE142" s="62">
        <v>0</v>
      </c>
      <c r="AF142" s="62">
        <v>0</v>
      </c>
      <c r="AG142" s="152">
        <v>0</v>
      </c>
      <c r="AH142" s="62">
        <v>0</v>
      </c>
      <c r="AI142" s="62">
        <v>0</v>
      </c>
      <c r="AJ142" s="62">
        <v>0</v>
      </c>
      <c r="AK142" s="62">
        <v>0</v>
      </c>
      <c r="AL142" s="62">
        <v>0</v>
      </c>
      <c r="AM142" s="62">
        <v>0</v>
      </c>
      <c r="AN142" s="62">
        <v>0</v>
      </c>
      <c r="AO142" s="62">
        <v>0</v>
      </c>
      <c r="AP142" s="62">
        <v>0</v>
      </c>
      <c r="AQ142" s="62">
        <v>0</v>
      </c>
      <c r="AR142" s="62">
        <v>0</v>
      </c>
      <c r="AS142" s="62">
        <v>0</v>
      </c>
      <c r="AT142" s="152">
        <v>0</v>
      </c>
      <c r="AU142" s="62">
        <v>0</v>
      </c>
      <c r="AV142" s="62">
        <v>0</v>
      </c>
      <c r="AW142" s="62">
        <v>0</v>
      </c>
      <c r="AX142" s="62">
        <v>0</v>
      </c>
      <c r="AY142" s="62">
        <v>0</v>
      </c>
      <c r="AZ142" s="62">
        <v>0</v>
      </c>
      <c r="BA142" s="62">
        <v>0</v>
      </c>
      <c r="BB142" s="62">
        <v>0</v>
      </c>
      <c r="BC142" s="62">
        <v>0</v>
      </c>
      <c r="BD142" s="62">
        <v>0</v>
      </c>
      <c r="BE142" s="62">
        <v>0</v>
      </c>
      <c r="BF142" s="62">
        <v>0</v>
      </c>
      <c r="BG142" s="152">
        <v>0</v>
      </c>
      <c r="BH142" s="62">
        <v>0</v>
      </c>
      <c r="BI142" s="62">
        <v>0</v>
      </c>
      <c r="BJ142" s="62">
        <v>0</v>
      </c>
      <c r="BK142" s="62">
        <v>0</v>
      </c>
      <c r="BL142" s="62">
        <v>0</v>
      </c>
      <c r="BM142" s="62">
        <v>0</v>
      </c>
      <c r="BN142" s="62">
        <v>0</v>
      </c>
      <c r="BO142" s="62">
        <v>0</v>
      </c>
      <c r="BP142" s="62">
        <v>0</v>
      </c>
      <c r="BQ142" s="62">
        <v>0</v>
      </c>
      <c r="BR142" s="62">
        <v>0</v>
      </c>
      <c r="BS142" s="62">
        <v>619994.84529166657</v>
      </c>
      <c r="BT142" s="152">
        <v>619994.84529166657</v>
      </c>
      <c r="BU142" s="62">
        <v>363831.37692250503</v>
      </c>
      <c r="BV142" s="62">
        <v>286943.89091773471</v>
      </c>
      <c r="BW142" s="62">
        <v>419060.16216767934</v>
      </c>
      <c r="BX142" s="62">
        <v>293208.13359932852</v>
      </c>
      <c r="BY142" s="62">
        <v>370554.264384293</v>
      </c>
      <c r="BZ142" s="62">
        <v>363246.25599855906</v>
      </c>
      <c r="CA142" s="62">
        <v>426166.57913217694</v>
      </c>
      <c r="CB142" s="62">
        <v>374506.38167630997</v>
      </c>
      <c r="CC142" s="152">
        <v>2897517.0447985865</v>
      </c>
    </row>
    <row r="143" spans="1:81" s="111" customFormat="1" ht="14">
      <c r="A143" s="86"/>
      <c r="B143" s="102" t="s">
        <v>112</v>
      </c>
      <c r="C143" s="65"/>
      <c r="D143" s="65"/>
      <c r="E143" s="65"/>
      <c r="F143" s="108"/>
      <c r="G143" s="108"/>
      <c r="H143" s="62">
        <v>0</v>
      </c>
      <c r="I143" s="62">
        <v>0</v>
      </c>
      <c r="J143" s="62">
        <v>0</v>
      </c>
      <c r="K143" s="62">
        <v>0</v>
      </c>
      <c r="L143" s="62">
        <v>0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  <c r="S143" s="62">
        <v>0</v>
      </c>
      <c r="T143" s="15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152">
        <v>0</v>
      </c>
      <c r="AH143" s="62">
        <v>0</v>
      </c>
      <c r="AI143" s="62">
        <v>0</v>
      </c>
      <c r="AJ143" s="62">
        <v>0</v>
      </c>
      <c r="AK143" s="62">
        <v>0</v>
      </c>
      <c r="AL143" s="62">
        <v>0</v>
      </c>
      <c r="AM143" s="62">
        <v>0</v>
      </c>
      <c r="AN143" s="62">
        <v>0</v>
      </c>
      <c r="AO143" s="62">
        <v>0</v>
      </c>
      <c r="AP143" s="62">
        <v>0</v>
      </c>
      <c r="AQ143" s="62">
        <v>0</v>
      </c>
      <c r="AR143" s="62">
        <v>0</v>
      </c>
      <c r="AS143" s="62">
        <v>0</v>
      </c>
      <c r="AT143" s="152">
        <v>0</v>
      </c>
      <c r="AU143" s="62">
        <v>0</v>
      </c>
      <c r="AV143" s="62">
        <v>0</v>
      </c>
      <c r="AW143" s="62">
        <v>0</v>
      </c>
      <c r="AX143" s="62">
        <v>0</v>
      </c>
      <c r="AY143" s="62">
        <v>0</v>
      </c>
      <c r="AZ143" s="62">
        <v>0</v>
      </c>
      <c r="BA143" s="62">
        <v>0</v>
      </c>
      <c r="BB143" s="62">
        <v>0</v>
      </c>
      <c r="BC143" s="62">
        <v>0</v>
      </c>
      <c r="BD143" s="62">
        <v>0</v>
      </c>
      <c r="BE143" s="62">
        <v>0</v>
      </c>
      <c r="BF143" s="62">
        <v>0</v>
      </c>
      <c r="BG143" s="152">
        <v>0</v>
      </c>
      <c r="BH143" s="62">
        <v>0</v>
      </c>
      <c r="BI143" s="62">
        <v>0</v>
      </c>
      <c r="BJ143" s="62">
        <v>0</v>
      </c>
      <c r="BK143" s="62">
        <v>0</v>
      </c>
      <c r="BL143" s="62">
        <v>0</v>
      </c>
      <c r="BM143" s="62">
        <v>0</v>
      </c>
      <c r="BN143" s="62">
        <v>0</v>
      </c>
      <c r="BO143" s="62">
        <v>0</v>
      </c>
      <c r="BP143" s="62">
        <v>0</v>
      </c>
      <c r="BQ143" s="62">
        <v>0</v>
      </c>
      <c r="BR143" s="62">
        <v>0</v>
      </c>
      <c r="BS143" s="62">
        <v>27618</v>
      </c>
      <c r="BT143" s="152">
        <v>27618</v>
      </c>
      <c r="BU143" s="62">
        <v>16967.54</v>
      </c>
      <c r="BV143" s="62">
        <v>12525.55</v>
      </c>
      <c r="BW143" s="62">
        <v>10247.870000000001</v>
      </c>
      <c r="BX143" s="62">
        <v>24139.25</v>
      </c>
      <c r="BY143" s="62">
        <v>17703.669999999998</v>
      </c>
      <c r="BZ143" s="62">
        <v>14713.66</v>
      </c>
      <c r="CA143" s="62">
        <v>31891.260000000002</v>
      </c>
      <c r="CB143" s="62">
        <v>22906.98000000001</v>
      </c>
      <c r="CC143" s="152">
        <v>151095.78000000003</v>
      </c>
    </row>
    <row r="144" spans="1:81" s="107" customFormat="1" ht="14">
      <c r="A144" s="86"/>
      <c r="B144" s="134" t="s">
        <v>113</v>
      </c>
      <c r="C144" s="112"/>
      <c r="D144" s="112"/>
      <c r="E144" s="112"/>
      <c r="F144" s="84"/>
      <c r="G144" s="84"/>
      <c r="H144" s="153">
        <v>0</v>
      </c>
      <c r="I144" s="153">
        <v>0</v>
      </c>
      <c r="J144" s="153">
        <v>0</v>
      </c>
      <c r="K144" s="131">
        <v>0</v>
      </c>
      <c r="L144" s="131">
        <v>0</v>
      </c>
      <c r="M144" s="131">
        <v>0</v>
      </c>
      <c r="N144" s="131">
        <v>0</v>
      </c>
      <c r="O144" s="131">
        <v>0</v>
      </c>
      <c r="P144" s="131">
        <v>0</v>
      </c>
      <c r="Q144" s="131">
        <v>0</v>
      </c>
      <c r="R144" s="131">
        <v>0</v>
      </c>
      <c r="S144" s="131">
        <v>0</v>
      </c>
      <c r="T144" s="154">
        <v>0</v>
      </c>
      <c r="U144" s="131">
        <v>0</v>
      </c>
      <c r="V144" s="131">
        <v>0</v>
      </c>
      <c r="W144" s="131">
        <v>0</v>
      </c>
      <c r="X144" s="131">
        <v>0</v>
      </c>
      <c r="Y144" s="131">
        <v>0</v>
      </c>
      <c r="Z144" s="131">
        <v>0</v>
      </c>
      <c r="AA144" s="131">
        <v>0</v>
      </c>
      <c r="AB144" s="131">
        <v>0</v>
      </c>
      <c r="AC144" s="131">
        <v>0</v>
      </c>
      <c r="AD144" s="131">
        <v>0</v>
      </c>
      <c r="AE144" s="131">
        <v>0</v>
      </c>
      <c r="AF144" s="131">
        <v>0</v>
      </c>
      <c r="AG144" s="154">
        <v>0</v>
      </c>
      <c r="AH144" s="131">
        <v>0</v>
      </c>
      <c r="AI144" s="131">
        <v>0</v>
      </c>
      <c r="AJ144" s="131">
        <v>0</v>
      </c>
      <c r="AK144" s="131">
        <v>0</v>
      </c>
      <c r="AL144" s="131">
        <v>0</v>
      </c>
      <c r="AM144" s="131">
        <v>0</v>
      </c>
      <c r="AN144" s="131">
        <v>0</v>
      </c>
      <c r="AO144" s="131">
        <v>0</v>
      </c>
      <c r="AP144" s="131">
        <v>0</v>
      </c>
      <c r="AQ144" s="131">
        <v>0</v>
      </c>
      <c r="AR144" s="131">
        <v>0</v>
      </c>
      <c r="AS144" s="131">
        <v>0</v>
      </c>
      <c r="AT144" s="154">
        <v>0</v>
      </c>
      <c r="AU144" s="131">
        <v>0</v>
      </c>
      <c r="AV144" s="131">
        <v>0</v>
      </c>
      <c r="AW144" s="131">
        <v>0</v>
      </c>
      <c r="AX144" s="131">
        <v>0</v>
      </c>
      <c r="AY144" s="131">
        <v>0</v>
      </c>
      <c r="AZ144" s="131">
        <v>0</v>
      </c>
      <c r="BA144" s="131">
        <v>0</v>
      </c>
      <c r="BB144" s="131">
        <v>0</v>
      </c>
      <c r="BC144" s="131">
        <v>0</v>
      </c>
      <c r="BD144" s="131">
        <v>0</v>
      </c>
      <c r="BE144" s="131">
        <v>0</v>
      </c>
      <c r="BF144" s="131">
        <v>0</v>
      </c>
      <c r="BG144" s="154">
        <v>0</v>
      </c>
      <c r="BH144" s="131">
        <v>0</v>
      </c>
      <c r="BI144" s="131">
        <v>0</v>
      </c>
      <c r="BJ144" s="131">
        <v>0</v>
      </c>
      <c r="BK144" s="131">
        <v>0</v>
      </c>
      <c r="BL144" s="131">
        <v>0</v>
      </c>
      <c r="BM144" s="131">
        <v>0</v>
      </c>
      <c r="BN144" s="131">
        <v>0</v>
      </c>
      <c r="BO144" s="131">
        <v>0</v>
      </c>
      <c r="BP144" s="131">
        <v>0</v>
      </c>
      <c r="BQ144" s="131">
        <v>0</v>
      </c>
      <c r="BR144" s="131">
        <v>0</v>
      </c>
      <c r="BS144" s="131">
        <v>-330357.87725983828</v>
      </c>
      <c r="BT144" s="154">
        <v>-330357.87725983828</v>
      </c>
      <c r="BU144" s="131">
        <v>-384473.14061166672</v>
      </c>
      <c r="BV144" s="131">
        <v>-412441.43</v>
      </c>
      <c r="BW144" s="131">
        <v>-475901.42</v>
      </c>
      <c r="BX144" s="131">
        <v>-488285.06</v>
      </c>
      <c r="BY144" s="131">
        <v>-431793</v>
      </c>
      <c r="BZ144" s="131">
        <v>-136950.01999999999</v>
      </c>
      <c r="CA144" s="131">
        <v>-621704.29</v>
      </c>
      <c r="CB144" s="131">
        <v>-434993.76</v>
      </c>
      <c r="CC144" s="154">
        <v>-3386542.1206116667</v>
      </c>
    </row>
    <row r="145" spans="1:81" s="86" customFormat="1">
      <c r="A145" s="115"/>
      <c r="B145" s="102" t="s">
        <v>114</v>
      </c>
      <c r="C145" s="65"/>
      <c r="D145" s="65"/>
      <c r="E145" s="65"/>
      <c r="F145" s="108"/>
      <c r="G145" s="108"/>
      <c r="H145" s="62">
        <v>0</v>
      </c>
      <c r="I145" s="62">
        <v>0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  <c r="S145" s="62">
        <v>0</v>
      </c>
      <c r="T145" s="15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152">
        <v>0</v>
      </c>
      <c r="AH145" s="62">
        <v>0</v>
      </c>
      <c r="AI145" s="62">
        <v>0</v>
      </c>
      <c r="AJ145" s="62">
        <v>0</v>
      </c>
      <c r="AK145" s="62">
        <v>0</v>
      </c>
      <c r="AL145" s="62">
        <v>0</v>
      </c>
      <c r="AM145" s="62">
        <v>0</v>
      </c>
      <c r="AN145" s="62">
        <v>0</v>
      </c>
      <c r="AO145" s="62">
        <v>0</v>
      </c>
      <c r="AP145" s="62">
        <v>0</v>
      </c>
      <c r="AQ145" s="62">
        <v>0</v>
      </c>
      <c r="AR145" s="62">
        <v>0</v>
      </c>
      <c r="AS145" s="62">
        <v>0</v>
      </c>
      <c r="AT145" s="152">
        <v>0</v>
      </c>
      <c r="AU145" s="62">
        <v>0</v>
      </c>
      <c r="AV145" s="62">
        <v>0</v>
      </c>
      <c r="AW145" s="62">
        <v>0</v>
      </c>
      <c r="AX145" s="62">
        <v>0</v>
      </c>
      <c r="AY145" s="62">
        <v>0</v>
      </c>
      <c r="AZ145" s="62">
        <v>0</v>
      </c>
      <c r="BA145" s="62">
        <v>0</v>
      </c>
      <c r="BB145" s="62">
        <v>0</v>
      </c>
      <c r="BC145" s="62">
        <v>0</v>
      </c>
      <c r="BD145" s="62">
        <v>0</v>
      </c>
      <c r="BE145" s="62">
        <v>0</v>
      </c>
      <c r="BF145" s="62">
        <v>0</v>
      </c>
      <c r="BG145" s="152">
        <v>0</v>
      </c>
      <c r="BH145" s="62">
        <v>0</v>
      </c>
      <c r="BI145" s="62">
        <v>0</v>
      </c>
      <c r="BJ145" s="62">
        <v>0</v>
      </c>
      <c r="BK145" s="62">
        <v>0</v>
      </c>
      <c r="BL145" s="62">
        <v>0</v>
      </c>
      <c r="BM145" s="62">
        <v>0</v>
      </c>
      <c r="BN145" s="62">
        <v>0</v>
      </c>
      <c r="BO145" s="62">
        <v>0</v>
      </c>
      <c r="BP145" s="62">
        <v>0</v>
      </c>
      <c r="BQ145" s="62">
        <v>0</v>
      </c>
      <c r="BR145" s="62">
        <v>0</v>
      </c>
      <c r="BS145" s="62">
        <v>-246789.74</v>
      </c>
      <c r="BT145" s="152">
        <v>-246789.74</v>
      </c>
      <c r="BU145" s="62">
        <v>-228962.6</v>
      </c>
      <c r="BV145" s="62">
        <v>-235641.53</v>
      </c>
      <c r="BW145" s="62">
        <v>-284499.03000000003</v>
      </c>
      <c r="BX145" s="62">
        <v>-229627.38999999998</v>
      </c>
      <c r="BY145" s="62">
        <v>-191444.05</v>
      </c>
      <c r="BZ145" s="62">
        <v>0</v>
      </c>
      <c r="CA145" s="62">
        <v>-389569.67000000004</v>
      </c>
      <c r="CB145" s="62">
        <v>-197819.59</v>
      </c>
      <c r="CC145" s="152">
        <v>-1757563.86</v>
      </c>
    </row>
    <row r="146" spans="1:81" s="115" customFormat="1">
      <c r="B146" s="102" t="s">
        <v>115</v>
      </c>
      <c r="C146" s="65"/>
      <c r="D146" s="65"/>
      <c r="E146" s="65"/>
      <c r="F146" s="108"/>
      <c r="G146" s="108"/>
      <c r="H146" s="62">
        <v>0</v>
      </c>
      <c r="I146" s="62">
        <v>0</v>
      </c>
      <c r="J146" s="62">
        <v>0</v>
      </c>
      <c r="K146" s="62">
        <v>0</v>
      </c>
      <c r="L146" s="62">
        <v>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  <c r="S146" s="62">
        <v>0</v>
      </c>
      <c r="T146" s="152">
        <v>0</v>
      </c>
      <c r="U146" s="62">
        <v>0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2">
        <v>0</v>
      </c>
      <c r="AB146" s="62">
        <v>0</v>
      </c>
      <c r="AC146" s="62">
        <v>0</v>
      </c>
      <c r="AD146" s="62">
        <v>0</v>
      </c>
      <c r="AE146" s="62">
        <v>0</v>
      </c>
      <c r="AF146" s="62">
        <v>0</v>
      </c>
      <c r="AG146" s="152">
        <v>0</v>
      </c>
      <c r="AH146" s="62">
        <v>0</v>
      </c>
      <c r="AI146" s="62">
        <v>0</v>
      </c>
      <c r="AJ146" s="62">
        <v>0</v>
      </c>
      <c r="AK146" s="62">
        <v>0</v>
      </c>
      <c r="AL146" s="62">
        <v>0</v>
      </c>
      <c r="AM146" s="62">
        <v>0</v>
      </c>
      <c r="AN146" s="62">
        <v>0</v>
      </c>
      <c r="AO146" s="62">
        <v>0</v>
      </c>
      <c r="AP146" s="62">
        <v>0</v>
      </c>
      <c r="AQ146" s="62">
        <v>0</v>
      </c>
      <c r="AR146" s="62">
        <v>0</v>
      </c>
      <c r="AS146" s="62">
        <v>0</v>
      </c>
      <c r="AT146" s="152">
        <v>0</v>
      </c>
      <c r="AU146" s="62">
        <v>0</v>
      </c>
      <c r="AV146" s="62">
        <v>0</v>
      </c>
      <c r="AW146" s="62">
        <v>0</v>
      </c>
      <c r="AX146" s="62">
        <v>0</v>
      </c>
      <c r="AY146" s="62">
        <v>0</v>
      </c>
      <c r="AZ146" s="62">
        <v>0</v>
      </c>
      <c r="BA146" s="62">
        <v>0</v>
      </c>
      <c r="BB146" s="62">
        <v>0</v>
      </c>
      <c r="BC146" s="62">
        <v>0</v>
      </c>
      <c r="BD146" s="62">
        <v>0</v>
      </c>
      <c r="BE146" s="62">
        <v>0</v>
      </c>
      <c r="BF146" s="62">
        <v>0</v>
      </c>
      <c r="BG146" s="152">
        <v>0</v>
      </c>
      <c r="BH146" s="62">
        <v>0</v>
      </c>
      <c r="BI146" s="62">
        <v>0</v>
      </c>
      <c r="BJ146" s="62">
        <v>0</v>
      </c>
      <c r="BK146" s="62">
        <v>0</v>
      </c>
      <c r="BL146" s="62">
        <v>0</v>
      </c>
      <c r="BM146" s="62">
        <v>0</v>
      </c>
      <c r="BN146" s="62">
        <v>0</v>
      </c>
      <c r="BO146" s="62">
        <v>0</v>
      </c>
      <c r="BP146" s="62">
        <v>0</v>
      </c>
      <c r="BQ146" s="62">
        <v>0</v>
      </c>
      <c r="BR146" s="62">
        <v>0</v>
      </c>
      <c r="BS146" s="62">
        <v>-83568.137259838288</v>
      </c>
      <c r="BT146" s="152">
        <v>-83568.137259838288</v>
      </c>
      <c r="BU146" s="62">
        <v>-155510.54061166671</v>
      </c>
      <c r="BV146" s="62">
        <v>-176799.9</v>
      </c>
      <c r="BW146" s="62">
        <v>-191402.38999999996</v>
      </c>
      <c r="BX146" s="62">
        <v>-258657.67</v>
      </c>
      <c r="BY146" s="62">
        <v>-240348.95</v>
      </c>
      <c r="BZ146" s="62">
        <v>-136950.01999999999</v>
      </c>
      <c r="CA146" s="62">
        <v>-232134.62</v>
      </c>
      <c r="CB146" s="62">
        <v>-237174.17</v>
      </c>
      <c r="CC146" s="152">
        <v>-1628978.2606116668</v>
      </c>
    </row>
    <row r="147" spans="1:81" s="111" customFormat="1" ht="14">
      <c r="A147" s="86"/>
      <c r="B147" s="155" t="s">
        <v>116</v>
      </c>
      <c r="C147" s="66"/>
      <c r="D147" s="66"/>
      <c r="E147" s="66"/>
      <c r="F147" s="156"/>
      <c r="G147" s="156"/>
      <c r="H147" s="157">
        <v>0</v>
      </c>
      <c r="I147" s="157">
        <v>0</v>
      </c>
      <c r="J147" s="157">
        <v>0</v>
      </c>
      <c r="K147" s="157">
        <v>0</v>
      </c>
      <c r="L147" s="157">
        <v>0</v>
      </c>
      <c r="M147" s="157">
        <v>0</v>
      </c>
      <c r="N147" s="157">
        <v>0</v>
      </c>
      <c r="O147" s="157">
        <v>0</v>
      </c>
      <c r="P147" s="157">
        <v>0</v>
      </c>
      <c r="Q147" s="157">
        <v>0</v>
      </c>
      <c r="R147" s="157">
        <v>0</v>
      </c>
      <c r="S147" s="157">
        <v>0</v>
      </c>
      <c r="T147" s="158">
        <v>0</v>
      </c>
      <c r="U147" s="157">
        <v>0</v>
      </c>
      <c r="V147" s="157">
        <v>0</v>
      </c>
      <c r="W147" s="157">
        <v>0</v>
      </c>
      <c r="X147" s="157">
        <v>0</v>
      </c>
      <c r="Y147" s="157">
        <v>0</v>
      </c>
      <c r="Z147" s="157">
        <v>0</v>
      </c>
      <c r="AA147" s="157">
        <v>0</v>
      </c>
      <c r="AB147" s="157">
        <v>0</v>
      </c>
      <c r="AC147" s="157">
        <v>0</v>
      </c>
      <c r="AD147" s="157">
        <v>0</v>
      </c>
      <c r="AE147" s="157">
        <v>0</v>
      </c>
      <c r="AF147" s="157">
        <v>0</v>
      </c>
      <c r="AG147" s="158">
        <v>0</v>
      </c>
      <c r="AH147" s="157">
        <v>0</v>
      </c>
      <c r="AI147" s="157">
        <v>0</v>
      </c>
      <c r="AJ147" s="157">
        <v>0</v>
      </c>
      <c r="AK147" s="157">
        <v>0</v>
      </c>
      <c r="AL147" s="157">
        <v>0</v>
      </c>
      <c r="AM147" s="157">
        <v>0</v>
      </c>
      <c r="AN147" s="157">
        <v>0</v>
      </c>
      <c r="AO147" s="157">
        <v>0</v>
      </c>
      <c r="AP147" s="157">
        <v>0</v>
      </c>
      <c r="AQ147" s="157">
        <v>0</v>
      </c>
      <c r="AR147" s="157">
        <v>0</v>
      </c>
      <c r="AS147" s="157">
        <v>0</v>
      </c>
      <c r="AT147" s="158">
        <v>0</v>
      </c>
      <c r="AU147" s="157">
        <v>0</v>
      </c>
      <c r="AV147" s="157">
        <v>0</v>
      </c>
      <c r="AW147" s="157">
        <v>0</v>
      </c>
      <c r="AX147" s="157">
        <v>0</v>
      </c>
      <c r="AY147" s="157">
        <v>0</v>
      </c>
      <c r="AZ147" s="157">
        <v>0</v>
      </c>
      <c r="BA147" s="157">
        <v>0</v>
      </c>
      <c r="BB147" s="157">
        <v>0</v>
      </c>
      <c r="BC147" s="157">
        <v>0</v>
      </c>
      <c r="BD147" s="157">
        <v>0</v>
      </c>
      <c r="BE147" s="157">
        <v>0</v>
      </c>
      <c r="BF147" s="157">
        <v>0</v>
      </c>
      <c r="BG147" s="158">
        <v>0</v>
      </c>
      <c r="BH147" s="157">
        <v>0</v>
      </c>
      <c r="BI147" s="157">
        <v>0</v>
      </c>
      <c r="BJ147" s="157">
        <v>0</v>
      </c>
      <c r="BK147" s="157">
        <v>0</v>
      </c>
      <c r="BL147" s="157">
        <v>0</v>
      </c>
      <c r="BM147" s="157">
        <v>0</v>
      </c>
      <c r="BN147" s="157">
        <v>0</v>
      </c>
      <c r="BO147" s="157">
        <v>0</v>
      </c>
      <c r="BP147" s="157">
        <v>0</v>
      </c>
      <c r="BQ147" s="157">
        <v>0</v>
      </c>
      <c r="BR147" s="157">
        <v>0</v>
      </c>
      <c r="BS147" s="157">
        <v>2398632.9280318278</v>
      </c>
      <c r="BT147" s="158">
        <v>2398632.9280318278</v>
      </c>
      <c r="BU147" s="157">
        <v>2792295.746310839</v>
      </c>
      <c r="BV147" s="157">
        <v>1665100.6309177345</v>
      </c>
      <c r="BW147" s="157">
        <v>1391169.1721676795</v>
      </c>
      <c r="BX147" s="157">
        <v>1534105.3135993283</v>
      </c>
      <c r="BY147" s="157">
        <v>1583154.4443842929</v>
      </c>
      <c r="BZ147" s="157">
        <v>1736863.9759985588</v>
      </c>
      <c r="CA147" s="157">
        <v>1676936.8491321774</v>
      </c>
      <c r="CB147" s="157">
        <v>1670569.21167631</v>
      </c>
      <c r="CC147" s="158">
        <v>14050195.344186921</v>
      </c>
    </row>
    <row r="148" spans="1:81" s="107" customFormat="1" ht="14">
      <c r="A148" s="86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  <c r="BP148" s="84"/>
      <c r="BQ148" s="84"/>
      <c r="BR148" s="84"/>
      <c r="BS148" s="84"/>
      <c r="BT148" s="84"/>
      <c r="BU148" s="84"/>
      <c r="BV148" s="84"/>
      <c r="BW148" s="84"/>
      <c r="BX148" s="84"/>
      <c r="BY148" s="84"/>
      <c r="BZ148" s="84"/>
      <c r="CA148" s="84"/>
      <c r="CB148" s="84"/>
      <c r="CC148" s="159"/>
    </row>
    <row r="149" spans="1:81" s="107" customFormat="1" ht="14">
      <c r="A149" s="86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  <c r="CC149" s="159"/>
    </row>
    <row r="150" spans="1:81" s="100" customFormat="1" ht="14">
      <c r="A150" s="86"/>
      <c r="B150" s="94" t="s">
        <v>167</v>
      </c>
      <c r="C150" s="95"/>
      <c r="D150" s="95"/>
      <c r="E150" s="95"/>
      <c r="F150" s="96"/>
      <c r="G150" s="96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150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150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150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150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150"/>
      <c r="BU150" s="95"/>
      <c r="BV150" s="95"/>
      <c r="BW150" s="95"/>
      <c r="BX150" s="95"/>
      <c r="BY150" s="95"/>
      <c r="BZ150" s="95"/>
      <c r="CA150" s="95"/>
      <c r="CB150" s="95"/>
      <c r="CC150" s="150"/>
    </row>
    <row r="151" spans="1:81" s="107" customFormat="1" ht="14">
      <c r="A151" s="101"/>
      <c r="B151" s="134" t="s">
        <v>107</v>
      </c>
      <c r="C151" s="67"/>
      <c r="D151" s="67"/>
      <c r="E151" s="67"/>
      <c r="F151" s="104"/>
      <c r="G151" s="104"/>
      <c r="H151" s="68">
        <v>0</v>
      </c>
      <c r="I151" s="68">
        <v>0</v>
      </c>
      <c r="J151" s="68">
        <v>0</v>
      </c>
      <c r="K151" s="68">
        <v>0</v>
      </c>
      <c r="L151" s="68">
        <v>0</v>
      </c>
      <c r="M151" s="68">
        <v>0</v>
      </c>
      <c r="N151" s="68">
        <v>0</v>
      </c>
      <c r="O151" s="68">
        <v>0</v>
      </c>
      <c r="P151" s="68">
        <v>0</v>
      </c>
      <c r="Q151" s="68">
        <v>0</v>
      </c>
      <c r="R151" s="68">
        <v>0</v>
      </c>
      <c r="S151" s="68">
        <v>0</v>
      </c>
      <c r="T151" s="151">
        <v>0</v>
      </c>
      <c r="U151" s="68">
        <v>0</v>
      </c>
      <c r="V151" s="68">
        <v>0</v>
      </c>
      <c r="W151" s="68">
        <v>0</v>
      </c>
      <c r="X151" s="68">
        <v>0</v>
      </c>
      <c r="Y151" s="68">
        <v>0</v>
      </c>
      <c r="Z151" s="68">
        <v>0</v>
      </c>
      <c r="AA151" s="68">
        <v>0</v>
      </c>
      <c r="AB151" s="68">
        <v>0</v>
      </c>
      <c r="AC151" s="68">
        <v>0</v>
      </c>
      <c r="AD151" s="68">
        <v>0</v>
      </c>
      <c r="AE151" s="68">
        <v>0</v>
      </c>
      <c r="AF151" s="68">
        <v>0</v>
      </c>
      <c r="AG151" s="151">
        <v>0</v>
      </c>
      <c r="AH151" s="68">
        <v>0</v>
      </c>
      <c r="AI151" s="68">
        <v>0</v>
      </c>
      <c r="AJ151" s="68">
        <v>0</v>
      </c>
      <c r="AK151" s="68">
        <v>0</v>
      </c>
      <c r="AL151" s="68">
        <v>0</v>
      </c>
      <c r="AM151" s="68">
        <v>0</v>
      </c>
      <c r="AN151" s="68">
        <v>0</v>
      </c>
      <c r="AO151" s="68">
        <v>0</v>
      </c>
      <c r="AP151" s="68">
        <v>0</v>
      </c>
      <c r="AQ151" s="68">
        <v>0</v>
      </c>
      <c r="AR151" s="68">
        <v>0</v>
      </c>
      <c r="AS151" s="68">
        <v>0</v>
      </c>
      <c r="AT151" s="151">
        <v>0</v>
      </c>
      <c r="AU151" s="68">
        <v>0</v>
      </c>
      <c r="AV151" s="68">
        <v>0</v>
      </c>
      <c r="AW151" s="68">
        <v>0</v>
      </c>
      <c r="AX151" s="68">
        <v>0</v>
      </c>
      <c r="AY151" s="68">
        <v>0</v>
      </c>
      <c r="AZ151" s="68">
        <v>0</v>
      </c>
      <c r="BA151" s="68">
        <v>0</v>
      </c>
      <c r="BB151" s="68">
        <v>0</v>
      </c>
      <c r="BC151" s="68">
        <v>0</v>
      </c>
      <c r="BD151" s="68">
        <v>0</v>
      </c>
      <c r="BE151" s="68">
        <v>0</v>
      </c>
      <c r="BF151" s="68">
        <v>0</v>
      </c>
      <c r="BG151" s="151">
        <v>0</v>
      </c>
      <c r="BH151" s="68">
        <v>0</v>
      </c>
      <c r="BI151" s="68">
        <v>0</v>
      </c>
      <c r="BJ151" s="68">
        <v>0</v>
      </c>
      <c r="BK151" s="68">
        <v>0</v>
      </c>
      <c r="BL151" s="68">
        <v>0</v>
      </c>
      <c r="BM151" s="68">
        <v>0</v>
      </c>
      <c r="BN151" s="68">
        <v>0</v>
      </c>
      <c r="BO151" s="68">
        <v>0</v>
      </c>
      <c r="BP151" s="68">
        <v>0</v>
      </c>
      <c r="BQ151" s="68">
        <v>0</v>
      </c>
      <c r="BR151" s="68">
        <v>0</v>
      </c>
      <c r="BS151" s="68">
        <v>0</v>
      </c>
      <c r="BT151" s="151">
        <v>0</v>
      </c>
      <c r="BU151" s="68">
        <v>5120779</v>
      </c>
      <c r="BV151" s="68">
        <v>4582014</v>
      </c>
      <c r="BW151" s="68">
        <v>3355076</v>
      </c>
      <c r="BX151" s="68">
        <v>3266299</v>
      </c>
      <c r="BY151" s="68">
        <v>3181418</v>
      </c>
      <c r="BZ151" s="68">
        <v>2978813</v>
      </c>
      <c r="CA151" s="68">
        <v>3870211</v>
      </c>
      <c r="CB151" s="68">
        <v>3340997.5</v>
      </c>
      <c r="CC151" s="151">
        <v>29695607.5</v>
      </c>
    </row>
    <row r="152" spans="1:81" s="93" customFormat="1" ht="14">
      <c r="A152" s="86"/>
      <c r="B152" s="102" t="s">
        <v>108</v>
      </c>
      <c r="C152" s="65"/>
      <c r="D152" s="65"/>
      <c r="E152" s="65"/>
      <c r="F152" s="108"/>
      <c r="G152" s="108"/>
      <c r="H152" s="62">
        <v>0</v>
      </c>
      <c r="I152" s="62">
        <v>0</v>
      </c>
      <c r="J152" s="62">
        <v>0</v>
      </c>
      <c r="K152" s="62">
        <v>0</v>
      </c>
      <c r="L152" s="62">
        <v>0</v>
      </c>
      <c r="M152" s="62">
        <v>0</v>
      </c>
      <c r="N152" s="62">
        <v>0</v>
      </c>
      <c r="O152" s="62">
        <v>0</v>
      </c>
      <c r="P152" s="62">
        <v>0</v>
      </c>
      <c r="Q152" s="62">
        <v>0</v>
      </c>
      <c r="R152" s="62">
        <v>0</v>
      </c>
      <c r="S152" s="62">
        <v>0</v>
      </c>
      <c r="T152" s="152">
        <v>0</v>
      </c>
      <c r="U152" s="62">
        <v>0</v>
      </c>
      <c r="V152" s="62">
        <v>0</v>
      </c>
      <c r="W152" s="62">
        <v>0</v>
      </c>
      <c r="X152" s="62">
        <v>0</v>
      </c>
      <c r="Y152" s="62">
        <v>0</v>
      </c>
      <c r="Z152" s="62">
        <v>0</v>
      </c>
      <c r="AA152" s="62">
        <v>0</v>
      </c>
      <c r="AB152" s="62">
        <v>0</v>
      </c>
      <c r="AC152" s="62">
        <v>0</v>
      </c>
      <c r="AD152" s="62">
        <v>0</v>
      </c>
      <c r="AE152" s="62">
        <v>0</v>
      </c>
      <c r="AF152" s="62">
        <v>0</v>
      </c>
      <c r="AG152" s="152">
        <v>0</v>
      </c>
      <c r="AH152" s="62">
        <v>0</v>
      </c>
      <c r="AI152" s="62">
        <v>0</v>
      </c>
      <c r="AJ152" s="62">
        <v>0</v>
      </c>
      <c r="AK152" s="62">
        <v>0</v>
      </c>
      <c r="AL152" s="62">
        <v>0</v>
      </c>
      <c r="AM152" s="62">
        <v>0</v>
      </c>
      <c r="AN152" s="62">
        <v>0</v>
      </c>
      <c r="AO152" s="62">
        <v>0</v>
      </c>
      <c r="AP152" s="62">
        <v>0</v>
      </c>
      <c r="AQ152" s="62">
        <v>0</v>
      </c>
      <c r="AR152" s="62">
        <v>0</v>
      </c>
      <c r="AS152" s="62">
        <v>0</v>
      </c>
      <c r="AT152" s="152">
        <v>0</v>
      </c>
      <c r="AU152" s="62">
        <v>0</v>
      </c>
      <c r="AV152" s="62">
        <v>0</v>
      </c>
      <c r="AW152" s="62">
        <v>0</v>
      </c>
      <c r="AX152" s="62">
        <v>0</v>
      </c>
      <c r="AY152" s="62">
        <v>0</v>
      </c>
      <c r="AZ152" s="62">
        <v>0</v>
      </c>
      <c r="BA152" s="62">
        <v>0</v>
      </c>
      <c r="BB152" s="62">
        <v>0</v>
      </c>
      <c r="BC152" s="62">
        <v>0</v>
      </c>
      <c r="BD152" s="62">
        <v>0</v>
      </c>
      <c r="BE152" s="62">
        <v>0</v>
      </c>
      <c r="BF152" s="62">
        <v>0</v>
      </c>
      <c r="BG152" s="152">
        <v>0</v>
      </c>
      <c r="BH152" s="62">
        <v>0</v>
      </c>
      <c r="BI152" s="62">
        <v>0</v>
      </c>
      <c r="BJ152" s="62">
        <v>0</v>
      </c>
      <c r="BK152" s="62">
        <v>0</v>
      </c>
      <c r="BL152" s="62">
        <v>0</v>
      </c>
      <c r="BM152" s="62">
        <v>0</v>
      </c>
      <c r="BN152" s="62">
        <v>0</v>
      </c>
      <c r="BO152" s="62">
        <v>0</v>
      </c>
      <c r="BP152" s="62">
        <v>0</v>
      </c>
      <c r="BQ152" s="62">
        <v>0</v>
      </c>
      <c r="BR152" s="62">
        <v>0</v>
      </c>
      <c r="BS152" s="62">
        <v>0</v>
      </c>
      <c r="BT152" s="152">
        <v>0</v>
      </c>
      <c r="BU152" s="62">
        <v>2138893</v>
      </c>
      <c r="BV152" s="62">
        <v>1712569</v>
      </c>
      <c r="BW152" s="62">
        <v>1687896</v>
      </c>
      <c r="BX152" s="62">
        <v>1585402</v>
      </c>
      <c r="BY152" s="62">
        <v>1545871</v>
      </c>
      <c r="BZ152" s="62">
        <v>1642480</v>
      </c>
      <c r="CA152" s="62">
        <v>1900004</v>
      </c>
      <c r="CB152" s="62">
        <v>1744332.0299999996</v>
      </c>
      <c r="CC152" s="152">
        <v>13957447.029999999</v>
      </c>
    </row>
    <row r="153" spans="1:81" s="86" customFormat="1">
      <c r="B153" s="102" t="s">
        <v>109</v>
      </c>
      <c r="C153" s="65"/>
      <c r="D153" s="65"/>
      <c r="E153" s="65"/>
      <c r="F153" s="108"/>
      <c r="G153" s="108"/>
      <c r="H153" s="62">
        <v>0</v>
      </c>
      <c r="I153" s="62">
        <v>0</v>
      </c>
      <c r="J153" s="62">
        <v>0</v>
      </c>
      <c r="K153" s="62">
        <v>0</v>
      </c>
      <c r="L153" s="62">
        <v>0</v>
      </c>
      <c r="M153" s="62">
        <v>0</v>
      </c>
      <c r="N153" s="62">
        <v>0</v>
      </c>
      <c r="O153" s="62">
        <v>0</v>
      </c>
      <c r="P153" s="62">
        <v>0</v>
      </c>
      <c r="Q153" s="62">
        <v>0</v>
      </c>
      <c r="R153" s="62">
        <v>0</v>
      </c>
      <c r="S153" s="62">
        <v>0</v>
      </c>
      <c r="T153" s="152">
        <v>0</v>
      </c>
      <c r="U153" s="62">
        <v>0</v>
      </c>
      <c r="V153" s="62">
        <v>0</v>
      </c>
      <c r="W153" s="62">
        <v>0</v>
      </c>
      <c r="X153" s="62">
        <v>0</v>
      </c>
      <c r="Y153" s="62">
        <v>0</v>
      </c>
      <c r="Z153" s="62">
        <v>0</v>
      </c>
      <c r="AA153" s="62">
        <v>0</v>
      </c>
      <c r="AB153" s="62">
        <v>0</v>
      </c>
      <c r="AC153" s="62">
        <v>0</v>
      </c>
      <c r="AD153" s="62">
        <v>0</v>
      </c>
      <c r="AE153" s="62">
        <v>0</v>
      </c>
      <c r="AF153" s="62">
        <v>0</v>
      </c>
      <c r="AG153" s="152">
        <v>0</v>
      </c>
      <c r="AH153" s="62">
        <v>0</v>
      </c>
      <c r="AI153" s="62">
        <v>0</v>
      </c>
      <c r="AJ153" s="62">
        <v>0</v>
      </c>
      <c r="AK153" s="62">
        <v>0</v>
      </c>
      <c r="AL153" s="62">
        <v>0</v>
      </c>
      <c r="AM153" s="62">
        <v>0</v>
      </c>
      <c r="AN153" s="62">
        <v>0</v>
      </c>
      <c r="AO153" s="62">
        <v>0</v>
      </c>
      <c r="AP153" s="62">
        <v>0</v>
      </c>
      <c r="AQ153" s="62">
        <v>0</v>
      </c>
      <c r="AR153" s="62">
        <v>0</v>
      </c>
      <c r="AS153" s="62">
        <v>0</v>
      </c>
      <c r="AT153" s="152">
        <v>0</v>
      </c>
      <c r="AU153" s="62">
        <v>0</v>
      </c>
      <c r="AV153" s="62">
        <v>0</v>
      </c>
      <c r="AW153" s="62">
        <v>0</v>
      </c>
      <c r="AX153" s="62">
        <v>0</v>
      </c>
      <c r="AY153" s="62">
        <v>0</v>
      </c>
      <c r="AZ153" s="62">
        <v>0</v>
      </c>
      <c r="BA153" s="62">
        <v>0</v>
      </c>
      <c r="BB153" s="62">
        <v>0</v>
      </c>
      <c r="BC153" s="62">
        <v>0</v>
      </c>
      <c r="BD153" s="62">
        <v>0</v>
      </c>
      <c r="BE153" s="62">
        <v>0</v>
      </c>
      <c r="BF153" s="62">
        <v>0</v>
      </c>
      <c r="BG153" s="152">
        <v>0</v>
      </c>
      <c r="BH153" s="62">
        <v>0</v>
      </c>
      <c r="BI153" s="62">
        <v>0</v>
      </c>
      <c r="BJ153" s="62">
        <v>0</v>
      </c>
      <c r="BK153" s="62">
        <v>0</v>
      </c>
      <c r="BL153" s="62">
        <v>0</v>
      </c>
      <c r="BM153" s="62">
        <v>0</v>
      </c>
      <c r="BN153" s="62">
        <v>0</v>
      </c>
      <c r="BO153" s="62">
        <v>0</v>
      </c>
      <c r="BP153" s="62">
        <v>0</v>
      </c>
      <c r="BQ153" s="62">
        <v>0</v>
      </c>
      <c r="BR153" s="62">
        <v>0</v>
      </c>
      <c r="BS153" s="62">
        <v>0</v>
      </c>
      <c r="BT153" s="152">
        <v>0</v>
      </c>
      <c r="BU153" s="62">
        <v>1404102</v>
      </c>
      <c r="BV153" s="62">
        <v>307045</v>
      </c>
      <c r="BW153" s="62">
        <v>232882</v>
      </c>
      <c r="BX153" s="62">
        <v>364636</v>
      </c>
      <c r="BY153" s="62">
        <v>216268</v>
      </c>
      <c r="BZ153" s="62">
        <v>287158</v>
      </c>
      <c r="CA153" s="62">
        <v>709096</v>
      </c>
      <c r="CB153" s="62">
        <v>262621.02</v>
      </c>
      <c r="CC153" s="152">
        <v>3783808.02</v>
      </c>
    </row>
    <row r="154" spans="1:81" s="86" customFormat="1">
      <c r="B154" s="102" t="s">
        <v>110</v>
      </c>
      <c r="C154" s="67"/>
      <c r="D154" s="67"/>
      <c r="E154" s="67"/>
      <c r="F154" s="108"/>
      <c r="G154" s="108"/>
      <c r="H154" s="62">
        <v>0</v>
      </c>
      <c r="I154" s="62">
        <v>0</v>
      </c>
      <c r="J154" s="62">
        <v>0</v>
      </c>
      <c r="K154" s="62">
        <v>0</v>
      </c>
      <c r="L154" s="62">
        <v>0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  <c r="S154" s="62">
        <v>0</v>
      </c>
      <c r="T154" s="152">
        <v>0</v>
      </c>
      <c r="U154" s="62">
        <v>0</v>
      </c>
      <c r="V154" s="62">
        <v>0</v>
      </c>
      <c r="W154" s="62">
        <v>0</v>
      </c>
      <c r="X154" s="62">
        <v>0</v>
      </c>
      <c r="Y154" s="62">
        <v>0</v>
      </c>
      <c r="Z154" s="62">
        <v>0</v>
      </c>
      <c r="AA154" s="62">
        <v>0</v>
      </c>
      <c r="AB154" s="62">
        <v>0</v>
      </c>
      <c r="AC154" s="62">
        <v>0</v>
      </c>
      <c r="AD154" s="62">
        <v>0</v>
      </c>
      <c r="AE154" s="62">
        <v>0</v>
      </c>
      <c r="AF154" s="62">
        <v>0</v>
      </c>
      <c r="AG154" s="152">
        <v>0</v>
      </c>
      <c r="AH154" s="62">
        <v>0</v>
      </c>
      <c r="AI154" s="62">
        <v>0</v>
      </c>
      <c r="AJ154" s="62">
        <v>0</v>
      </c>
      <c r="AK154" s="62">
        <v>0</v>
      </c>
      <c r="AL154" s="62">
        <v>0</v>
      </c>
      <c r="AM154" s="62">
        <v>0</v>
      </c>
      <c r="AN154" s="62">
        <v>0</v>
      </c>
      <c r="AO154" s="62">
        <v>0</v>
      </c>
      <c r="AP154" s="62">
        <v>0</v>
      </c>
      <c r="AQ154" s="62">
        <v>0</v>
      </c>
      <c r="AR154" s="62">
        <v>0</v>
      </c>
      <c r="AS154" s="62">
        <v>0</v>
      </c>
      <c r="AT154" s="152">
        <v>0</v>
      </c>
      <c r="AU154" s="62">
        <v>0</v>
      </c>
      <c r="AV154" s="62">
        <v>0</v>
      </c>
      <c r="AW154" s="62">
        <v>0</v>
      </c>
      <c r="AX154" s="62">
        <v>0</v>
      </c>
      <c r="AY154" s="62">
        <v>0</v>
      </c>
      <c r="AZ154" s="62">
        <v>0</v>
      </c>
      <c r="BA154" s="62">
        <v>0</v>
      </c>
      <c r="BB154" s="62">
        <v>0</v>
      </c>
      <c r="BC154" s="62">
        <v>0</v>
      </c>
      <c r="BD154" s="62">
        <v>0</v>
      </c>
      <c r="BE154" s="62">
        <v>0</v>
      </c>
      <c r="BF154" s="62">
        <v>0</v>
      </c>
      <c r="BG154" s="152">
        <v>0</v>
      </c>
      <c r="BH154" s="62">
        <v>0</v>
      </c>
      <c r="BI154" s="62">
        <v>0</v>
      </c>
      <c r="BJ154" s="62">
        <v>0</v>
      </c>
      <c r="BK154" s="62">
        <v>0</v>
      </c>
      <c r="BL154" s="62">
        <v>0</v>
      </c>
      <c r="BM154" s="62">
        <v>0</v>
      </c>
      <c r="BN154" s="62">
        <v>0</v>
      </c>
      <c r="BO154" s="62">
        <v>0</v>
      </c>
      <c r="BP154" s="62">
        <v>0</v>
      </c>
      <c r="BQ154" s="62">
        <v>0</v>
      </c>
      <c r="BR154" s="62">
        <v>0</v>
      </c>
      <c r="BS154" s="62">
        <v>0</v>
      </c>
      <c r="BT154" s="152">
        <v>0</v>
      </c>
      <c r="BU154" s="62">
        <v>273046</v>
      </c>
      <c r="BV154" s="62">
        <v>259193</v>
      </c>
      <c r="BW154" s="62">
        <v>244517</v>
      </c>
      <c r="BX154" s="62">
        <v>284821</v>
      </c>
      <c r="BY154" s="62">
        <v>348018</v>
      </c>
      <c r="BZ154" s="62">
        <v>273052</v>
      </c>
      <c r="CA154" s="62">
        <v>310990</v>
      </c>
      <c r="CB154" s="62">
        <v>347058.69</v>
      </c>
      <c r="CC154" s="152">
        <v>2340695.69</v>
      </c>
    </row>
    <row r="155" spans="1:81" s="86" customFormat="1">
      <c r="B155" s="102" t="s">
        <v>111</v>
      </c>
      <c r="C155" s="67"/>
      <c r="D155" s="67"/>
      <c r="E155" s="67"/>
      <c r="F155" s="108"/>
      <c r="G155" s="108"/>
      <c r="H155" s="62">
        <v>0</v>
      </c>
      <c r="I155" s="62">
        <v>0</v>
      </c>
      <c r="J155" s="62">
        <v>0</v>
      </c>
      <c r="K155" s="62">
        <v>0</v>
      </c>
      <c r="L155" s="62">
        <v>0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  <c r="S155" s="62">
        <v>0</v>
      </c>
      <c r="T155" s="152">
        <v>0</v>
      </c>
      <c r="U155" s="62">
        <v>0</v>
      </c>
      <c r="V155" s="62">
        <v>0</v>
      </c>
      <c r="W155" s="62">
        <v>0</v>
      </c>
      <c r="X155" s="62">
        <v>0</v>
      </c>
      <c r="Y155" s="62">
        <v>0</v>
      </c>
      <c r="Z155" s="62">
        <v>0</v>
      </c>
      <c r="AA155" s="62">
        <v>0</v>
      </c>
      <c r="AB155" s="62">
        <v>0</v>
      </c>
      <c r="AC155" s="62">
        <v>0</v>
      </c>
      <c r="AD155" s="62">
        <v>0</v>
      </c>
      <c r="AE155" s="62">
        <v>0</v>
      </c>
      <c r="AF155" s="62">
        <v>0</v>
      </c>
      <c r="AG155" s="152">
        <v>0</v>
      </c>
      <c r="AH155" s="62">
        <v>0</v>
      </c>
      <c r="AI155" s="62">
        <v>0</v>
      </c>
      <c r="AJ155" s="62">
        <v>0</v>
      </c>
      <c r="AK155" s="62">
        <v>0</v>
      </c>
      <c r="AL155" s="62">
        <v>0</v>
      </c>
      <c r="AM155" s="62">
        <v>0</v>
      </c>
      <c r="AN155" s="62">
        <v>0</v>
      </c>
      <c r="AO155" s="62">
        <v>0</v>
      </c>
      <c r="AP155" s="62">
        <v>0</v>
      </c>
      <c r="AQ155" s="62">
        <v>0</v>
      </c>
      <c r="AR155" s="62">
        <v>0</v>
      </c>
      <c r="AS155" s="62">
        <v>0</v>
      </c>
      <c r="AT155" s="152">
        <v>0</v>
      </c>
      <c r="AU155" s="62">
        <v>0</v>
      </c>
      <c r="AV155" s="62">
        <v>0</v>
      </c>
      <c r="AW155" s="62">
        <v>0</v>
      </c>
      <c r="AX155" s="62">
        <v>0</v>
      </c>
      <c r="AY155" s="62">
        <v>0</v>
      </c>
      <c r="AZ155" s="62">
        <v>0</v>
      </c>
      <c r="BA155" s="62">
        <v>0</v>
      </c>
      <c r="BB155" s="62">
        <v>0</v>
      </c>
      <c r="BC155" s="62">
        <v>0</v>
      </c>
      <c r="BD155" s="62">
        <v>0</v>
      </c>
      <c r="BE155" s="62">
        <v>0</v>
      </c>
      <c r="BF155" s="62">
        <v>0</v>
      </c>
      <c r="BG155" s="152">
        <v>0</v>
      </c>
      <c r="BH155" s="62">
        <v>0</v>
      </c>
      <c r="BI155" s="62">
        <v>0</v>
      </c>
      <c r="BJ155" s="62">
        <v>0</v>
      </c>
      <c r="BK155" s="62">
        <v>0</v>
      </c>
      <c r="BL155" s="62">
        <v>0</v>
      </c>
      <c r="BM155" s="62">
        <v>0</v>
      </c>
      <c r="BN155" s="62">
        <v>0</v>
      </c>
      <c r="BO155" s="62">
        <v>0</v>
      </c>
      <c r="BP155" s="62">
        <v>0</v>
      </c>
      <c r="BQ155" s="62">
        <v>0</v>
      </c>
      <c r="BR155" s="62">
        <v>0</v>
      </c>
      <c r="BS155" s="62">
        <v>0</v>
      </c>
      <c r="BT155" s="152">
        <v>0</v>
      </c>
      <c r="BU155" s="62">
        <v>1080787</v>
      </c>
      <c r="BV155" s="62">
        <v>1436171</v>
      </c>
      <c r="BW155" s="62">
        <v>919193</v>
      </c>
      <c r="BX155" s="62">
        <v>779343</v>
      </c>
      <c r="BY155" s="62">
        <v>902435</v>
      </c>
      <c r="BZ155" s="62">
        <v>755546</v>
      </c>
      <c r="CA155" s="62">
        <v>711311</v>
      </c>
      <c r="CB155" s="62">
        <v>969725.33</v>
      </c>
      <c r="CC155" s="152">
        <v>7554511.3300000001</v>
      </c>
    </row>
    <row r="156" spans="1:81" s="111" customFormat="1" ht="14">
      <c r="A156" s="86"/>
      <c r="B156" s="102" t="s">
        <v>112</v>
      </c>
      <c r="C156" s="65"/>
      <c r="D156" s="65"/>
      <c r="E156" s="65"/>
      <c r="F156" s="108"/>
      <c r="G156" s="108"/>
      <c r="H156" s="62">
        <v>0</v>
      </c>
      <c r="I156" s="62">
        <v>0</v>
      </c>
      <c r="J156" s="62">
        <v>0</v>
      </c>
      <c r="K156" s="62">
        <v>0</v>
      </c>
      <c r="L156" s="62">
        <v>0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152">
        <v>0</v>
      </c>
      <c r="U156" s="62">
        <v>0</v>
      </c>
      <c r="V156" s="62">
        <v>0</v>
      </c>
      <c r="W156" s="62">
        <v>0</v>
      </c>
      <c r="X156" s="62">
        <v>0</v>
      </c>
      <c r="Y156" s="62">
        <v>0</v>
      </c>
      <c r="Z156" s="62">
        <v>0</v>
      </c>
      <c r="AA156" s="62">
        <v>0</v>
      </c>
      <c r="AB156" s="62">
        <v>0</v>
      </c>
      <c r="AC156" s="62">
        <v>0</v>
      </c>
      <c r="AD156" s="62">
        <v>0</v>
      </c>
      <c r="AE156" s="62">
        <v>0</v>
      </c>
      <c r="AF156" s="62">
        <v>0</v>
      </c>
      <c r="AG156" s="152">
        <v>0</v>
      </c>
      <c r="AH156" s="62">
        <v>0</v>
      </c>
      <c r="AI156" s="62">
        <v>0</v>
      </c>
      <c r="AJ156" s="62">
        <v>0</v>
      </c>
      <c r="AK156" s="62">
        <v>0</v>
      </c>
      <c r="AL156" s="62">
        <v>0</v>
      </c>
      <c r="AM156" s="62">
        <v>0</v>
      </c>
      <c r="AN156" s="62">
        <v>0</v>
      </c>
      <c r="AO156" s="62">
        <v>0</v>
      </c>
      <c r="AP156" s="62">
        <v>0</v>
      </c>
      <c r="AQ156" s="62">
        <v>0</v>
      </c>
      <c r="AR156" s="62">
        <v>0</v>
      </c>
      <c r="AS156" s="62">
        <v>0</v>
      </c>
      <c r="AT156" s="152">
        <v>0</v>
      </c>
      <c r="AU156" s="62">
        <v>0</v>
      </c>
      <c r="AV156" s="62">
        <v>0</v>
      </c>
      <c r="AW156" s="62">
        <v>0</v>
      </c>
      <c r="AX156" s="62">
        <v>0</v>
      </c>
      <c r="AY156" s="62">
        <v>0</v>
      </c>
      <c r="AZ156" s="62">
        <v>0</v>
      </c>
      <c r="BA156" s="62">
        <v>0</v>
      </c>
      <c r="BB156" s="62">
        <v>0</v>
      </c>
      <c r="BC156" s="62">
        <v>0</v>
      </c>
      <c r="BD156" s="62">
        <v>0</v>
      </c>
      <c r="BE156" s="62">
        <v>0</v>
      </c>
      <c r="BF156" s="62">
        <v>0</v>
      </c>
      <c r="BG156" s="152">
        <v>0</v>
      </c>
      <c r="BH156" s="62">
        <v>0</v>
      </c>
      <c r="BI156" s="62">
        <v>0</v>
      </c>
      <c r="BJ156" s="62">
        <v>0</v>
      </c>
      <c r="BK156" s="62">
        <v>0</v>
      </c>
      <c r="BL156" s="62">
        <v>0</v>
      </c>
      <c r="BM156" s="62">
        <v>0</v>
      </c>
      <c r="BN156" s="62">
        <v>0</v>
      </c>
      <c r="BO156" s="62">
        <v>0</v>
      </c>
      <c r="BP156" s="62">
        <v>0</v>
      </c>
      <c r="BQ156" s="62">
        <v>0</v>
      </c>
      <c r="BR156" s="62">
        <v>0</v>
      </c>
      <c r="BS156" s="62">
        <v>0</v>
      </c>
      <c r="BT156" s="152">
        <v>0</v>
      </c>
      <c r="BU156" s="62">
        <v>223951</v>
      </c>
      <c r="BV156" s="62">
        <v>867036</v>
      </c>
      <c r="BW156" s="62">
        <v>270588</v>
      </c>
      <c r="BX156" s="62">
        <v>252097</v>
      </c>
      <c r="BY156" s="62">
        <v>168826</v>
      </c>
      <c r="BZ156" s="62">
        <v>20577</v>
      </c>
      <c r="CA156" s="62">
        <v>238810</v>
      </c>
      <c r="CB156" s="62">
        <v>17260.429999999993</v>
      </c>
      <c r="CC156" s="152">
        <v>2059145.43</v>
      </c>
    </row>
    <row r="157" spans="1:81" s="107" customFormat="1" ht="14">
      <c r="A157" s="86"/>
      <c r="B157" s="134" t="s">
        <v>113</v>
      </c>
      <c r="C157" s="112"/>
      <c r="D157" s="112"/>
      <c r="E157" s="112"/>
      <c r="F157" s="84"/>
      <c r="G157" s="84"/>
      <c r="H157" s="153">
        <v>0</v>
      </c>
      <c r="I157" s="153">
        <v>0</v>
      </c>
      <c r="J157" s="153">
        <v>0</v>
      </c>
      <c r="K157" s="131">
        <v>0</v>
      </c>
      <c r="L157" s="131">
        <v>0</v>
      </c>
      <c r="M157" s="131">
        <v>0</v>
      </c>
      <c r="N157" s="131">
        <v>0</v>
      </c>
      <c r="O157" s="131">
        <v>0</v>
      </c>
      <c r="P157" s="131">
        <v>0</v>
      </c>
      <c r="Q157" s="131">
        <v>0</v>
      </c>
      <c r="R157" s="131">
        <v>0</v>
      </c>
      <c r="S157" s="131">
        <v>0</v>
      </c>
      <c r="T157" s="154">
        <v>0</v>
      </c>
      <c r="U157" s="131">
        <v>0</v>
      </c>
      <c r="V157" s="131">
        <v>0</v>
      </c>
      <c r="W157" s="131">
        <v>0</v>
      </c>
      <c r="X157" s="131">
        <v>0</v>
      </c>
      <c r="Y157" s="131">
        <v>0</v>
      </c>
      <c r="Z157" s="131">
        <v>0</v>
      </c>
      <c r="AA157" s="131">
        <v>0</v>
      </c>
      <c r="AB157" s="131">
        <v>0</v>
      </c>
      <c r="AC157" s="131">
        <v>0</v>
      </c>
      <c r="AD157" s="131">
        <v>0</v>
      </c>
      <c r="AE157" s="131">
        <v>0</v>
      </c>
      <c r="AF157" s="131">
        <v>0</v>
      </c>
      <c r="AG157" s="154">
        <v>0</v>
      </c>
      <c r="AH157" s="131">
        <v>0</v>
      </c>
      <c r="AI157" s="131">
        <v>0</v>
      </c>
      <c r="AJ157" s="131">
        <v>0</v>
      </c>
      <c r="AK157" s="131">
        <v>0</v>
      </c>
      <c r="AL157" s="131">
        <v>0</v>
      </c>
      <c r="AM157" s="131">
        <v>0</v>
      </c>
      <c r="AN157" s="131">
        <v>0</v>
      </c>
      <c r="AO157" s="131">
        <v>0</v>
      </c>
      <c r="AP157" s="131">
        <v>0</v>
      </c>
      <c r="AQ157" s="131">
        <v>0</v>
      </c>
      <c r="AR157" s="131">
        <v>0</v>
      </c>
      <c r="AS157" s="131">
        <v>0</v>
      </c>
      <c r="AT157" s="154">
        <v>0</v>
      </c>
      <c r="AU157" s="131">
        <v>0</v>
      </c>
      <c r="AV157" s="131">
        <v>0</v>
      </c>
      <c r="AW157" s="131">
        <v>0</v>
      </c>
      <c r="AX157" s="131">
        <v>0</v>
      </c>
      <c r="AY157" s="131">
        <v>0</v>
      </c>
      <c r="AZ157" s="131">
        <v>0</v>
      </c>
      <c r="BA157" s="131">
        <v>0</v>
      </c>
      <c r="BB157" s="131">
        <v>0</v>
      </c>
      <c r="BC157" s="131">
        <v>0</v>
      </c>
      <c r="BD157" s="131">
        <v>0</v>
      </c>
      <c r="BE157" s="131">
        <v>0</v>
      </c>
      <c r="BF157" s="131">
        <v>0</v>
      </c>
      <c r="BG157" s="154">
        <v>0</v>
      </c>
      <c r="BH157" s="131">
        <v>0</v>
      </c>
      <c r="BI157" s="131">
        <v>0</v>
      </c>
      <c r="BJ157" s="131">
        <v>0</v>
      </c>
      <c r="BK157" s="131">
        <v>0</v>
      </c>
      <c r="BL157" s="131">
        <v>0</v>
      </c>
      <c r="BM157" s="131">
        <v>0</v>
      </c>
      <c r="BN157" s="131">
        <v>0</v>
      </c>
      <c r="BO157" s="131">
        <v>0</v>
      </c>
      <c r="BP157" s="131">
        <v>0</v>
      </c>
      <c r="BQ157" s="131">
        <v>0</v>
      </c>
      <c r="BR157" s="131">
        <v>0</v>
      </c>
      <c r="BS157" s="131">
        <v>0</v>
      </c>
      <c r="BT157" s="154">
        <v>0</v>
      </c>
      <c r="BU157" s="131">
        <v>-514378</v>
      </c>
      <c r="BV157" s="131">
        <v>-587018</v>
      </c>
      <c r="BW157" s="131">
        <v>-648802</v>
      </c>
      <c r="BX157" s="131">
        <v>-503066</v>
      </c>
      <c r="BY157" s="131">
        <v>-543557</v>
      </c>
      <c r="BZ157" s="131">
        <v>-607559</v>
      </c>
      <c r="CA157" s="131">
        <v>-576602</v>
      </c>
      <c r="CB157" s="131">
        <v>-548223.5</v>
      </c>
      <c r="CC157" s="154">
        <v>-4529205.5</v>
      </c>
    </row>
    <row r="158" spans="1:81" s="86" customFormat="1">
      <c r="A158" s="115"/>
      <c r="B158" s="102" t="s">
        <v>114</v>
      </c>
      <c r="C158" s="65"/>
      <c r="D158" s="65"/>
      <c r="E158" s="65"/>
      <c r="F158" s="108"/>
      <c r="G158" s="108"/>
      <c r="H158" s="62">
        <v>0</v>
      </c>
      <c r="I158" s="62">
        <v>0</v>
      </c>
      <c r="J158" s="62">
        <v>0</v>
      </c>
      <c r="K158" s="62">
        <v>0</v>
      </c>
      <c r="L158" s="62">
        <v>0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  <c r="S158" s="62">
        <v>0</v>
      </c>
      <c r="T158" s="152">
        <v>0</v>
      </c>
      <c r="U158" s="62">
        <v>0</v>
      </c>
      <c r="V158" s="62">
        <v>0</v>
      </c>
      <c r="W158" s="62">
        <v>0</v>
      </c>
      <c r="X158" s="62">
        <v>0</v>
      </c>
      <c r="Y158" s="62">
        <v>0</v>
      </c>
      <c r="Z158" s="62">
        <v>0</v>
      </c>
      <c r="AA158" s="62">
        <v>0</v>
      </c>
      <c r="AB158" s="62">
        <v>0</v>
      </c>
      <c r="AC158" s="62">
        <v>0</v>
      </c>
      <c r="AD158" s="62">
        <v>0</v>
      </c>
      <c r="AE158" s="62">
        <v>0</v>
      </c>
      <c r="AF158" s="62">
        <v>0</v>
      </c>
      <c r="AG158" s="152">
        <v>0</v>
      </c>
      <c r="AH158" s="62">
        <v>0</v>
      </c>
      <c r="AI158" s="62">
        <v>0</v>
      </c>
      <c r="AJ158" s="62">
        <v>0</v>
      </c>
      <c r="AK158" s="62">
        <v>0</v>
      </c>
      <c r="AL158" s="62">
        <v>0</v>
      </c>
      <c r="AM158" s="62">
        <v>0</v>
      </c>
      <c r="AN158" s="62">
        <v>0</v>
      </c>
      <c r="AO158" s="62">
        <v>0</v>
      </c>
      <c r="AP158" s="62">
        <v>0</v>
      </c>
      <c r="AQ158" s="62">
        <v>0</v>
      </c>
      <c r="AR158" s="62">
        <v>0</v>
      </c>
      <c r="AS158" s="62">
        <v>0</v>
      </c>
      <c r="AT158" s="152">
        <v>0</v>
      </c>
      <c r="AU158" s="62">
        <v>0</v>
      </c>
      <c r="AV158" s="62">
        <v>0</v>
      </c>
      <c r="AW158" s="62">
        <v>0</v>
      </c>
      <c r="AX158" s="62">
        <v>0</v>
      </c>
      <c r="AY158" s="62">
        <v>0</v>
      </c>
      <c r="AZ158" s="62">
        <v>0</v>
      </c>
      <c r="BA158" s="62">
        <v>0</v>
      </c>
      <c r="BB158" s="62">
        <v>0</v>
      </c>
      <c r="BC158" s="62">
        <v>0</v>
      </c>
      <c r="BD158" s="62">
        <v>0</v>
      </c>
      <c r="BE158" s="62">
        <v>0</v>
      </c>
      <c r="BF158" s="62">
        <v>0</v>
      </c>
      <c r="BG158" s="152">
        <v>0</v>
      </c>
      <c r="BH158" s="62">
        <v>0</v>
      </c>
      <c r="BI158" s="62">
        <v>0</v>
      </c>
      <c r="BJ158" s="62">
        <v>0</v>
      </c>
      <c r="BK158" s="62">
        <v>0</v>
      </c>
      <c r="BL158" s="62">
        <v>0</v>
      </c>
      <c r="BM158" s="62">
        <v>0</v>
      </c>
      <c r="BN158" s="62">
        <v>0</v>
      </c>
      <c r="BO158" s="62">
        <v>0</v>
      </c>
      <c r="BP158" s="62">
        <v>0</v>
      </c>
      <c r="BQ158" s="62">
        <v>0</v>
      </c>
      <c r="BR158" s="62">
        <v>0</v>
      </c>
      <c r="BS158" s="62">
        <v>0</v>
      </c>
      <c r="BT158" s="152">
        <v>0</v>
      </c>
      <c r="BU158" s="62">
        <v>-142178</v>
      </c>
      <c r="BV158" s="62">
        <v>-235983</v>
      </c>
      <c r="BW158" s="62">
        <v>-288575</v>
      </c>
      <c r="BX158" s="62">
        <v>-226362</v>
      </c>
      <c r="BY158" s="62">
        <v>-275306</v>
      </c>
      <c r="BZ158" s="62">
        <v>-250481</v>
      </c>
      <c r="CA158" s="62">
        <v>-258886</v>
      </c>
      <c r="CB158" s="62">
        <v>-242818.47999999998</v>
      </c>
      <c r="CC158" s="152">
        <v>-1920589.48</v>
      </c>
    </row>
    <row r="159" spans="1:81" s="115" customFormat="1">
      <c r="B159" s="102" t="s">
        <v>115</v>
      </c>
      <c r="C159" s="65"/>
      <c r="D159" s="65"/>
      <c r="E159" s="65"/>
      <c r="F159" s="108"/>
      <c r="G159" s="108"/>
      <c r="H159" s="62">
        <v>0</v>
      </c>
      <c r="I159" s="62">
        <v>0</v>
      </c>
      <c r="J159" s="62">
        <v>0</v>
      </c>
      <c r="K159" s="62">
        <v>0</v>
      </c>
      <c r="L159" s="62">
        <v>0</v>
      </c>
      <c r="M159" s="62">
        <v>0</v>
      </c>
      <c r="N159" s="62">
        <v>0</v>
      </c>
      <c r="O159" s="62">
        <v>0</v>
      </c>
      <c r="P159" s="62">
        <v>0</v>
      </c>
      <c r="Q159" s="62">
        <v>0</v>
      </c>
      <c r="R159" s="62">
        <v>0</v>
      </c>
      <c r="S159" s="62">
        <v>0</v>
      </c>
      <c r="T159" s="152">
        <v>0</v>
      </c>
      <c r="U159" s="62">
        <v>0</v>
      </c>
      <c r="V159" s="62">
        <v>0</v>
      </c>
      <c r="W159" s="62">
        <v>0</v>
      </c>
      <c r="X159" s="62">
        <v>0</v>
      </c>
      <c r="Y159" s="62">
        <v>0</v>
      </c>
      <c r="Z159" s="62">
        <v>0</v>
      </c>
      <c r="AA159" s="62">
        <v>0</v>
      </c>
      <c r="AB159" s="62">
        <v>0</v>
      </c>
      <c r="AC159" s="62">
        <v>0</v>
      </c>
      <c r="AD159" s="62">
        <v>0</v>
      </c>
      <c r="AE159" s="62">
        <v>0</v>
      </c>
      <c r="AF159" s="62">
        <v>0</v>
      </c>
      <c r="AG159" s="152">
        <v>0</v>
      </c>
      <c r="AH159" s="62">
        <v>0</v>
      </c>
      <c r="AI159" s="62">
        <v>0</v>
      </c>
      <c r="AJ159" s="62">
        <v>0</v>
      </c>
      <c r="AK159" s="62">
        <v>0</v>
      </c>
      <c r="AL159" s="62">
        <v>0</v>
      </c>
      <c r="AM159" s="62">
        <v>0</v>
      </c>
      <c r="AN159" s="62">
        <v>0</v>
      </c>
      <c r="AO159" s="62">
        <v>0</v>
      </c>
      <c r="AP159" s="62">
        <v>0</v>
      </c>
      <c r="AQ159" s="62">
        <v>0</v>
      </c>
      <c r="AR159" s="62">
        <v>0</v>
      </c>
      <c r="AS159" s="62">
        <v>0</v>
      </c>
      <c r="AT159" s="152">
        <v>0</v>
      </c>
      <c r="AU159" s="62">
        <v>0</v>
      </c>
      <c r="AV159" s="62">
        <v>0</v>
      </c>
      <c r="AW159" s="62">
        <v>0</v>
      </c>
      <c r="AX159" s="62">
        <v>0</v>
      </c>
      <c r="AY159" s="62">
        <v>0</v>
      </c>
      <c r="AZ159" s="62">
        <v>0</v>
      </c>
      <c r="BA159" s="62">
        <v>0</v>
      </c>
      <c r="BB159" s="62">
        <v>0</v>
      </c>
      <c r="BC159" s="62">
        <v>0</v>
      </c>
      <c r="BD159" s="62">
        <v>0</v>
      </c>
      <c r="BE159" s="62">
        <v>0</v>
      </c>
      <c r="BF159" s="62">
        <v>0</v>
      </c>
      <c r="BG159" s="152">
        <v>0</v>
      </c>
      <c r="BH159" s="62">
        <v>0</v>
      </c>
      <c r="BI159" s="62">
        <v>0</v>
      </c>
      <c r="BJ159" s="62">
        <v>0</v>
      </c>
      <c r="BK159" s="62">
        <v>0</v>
      </c>
      <c r="BL159" s="62">
        <v>0</v>
      </c>
      <c r="BM159" s="62">
        <v>0</v>
      </c>
      <c r="BN159" s="62">
        <v>0</v>
      </c>
      <c r="BO159" s="62">
        <v>0</v>
      </c>
      <c r="BP159" s="62">
        <v>0</v>
      </c>
      <c r="BQ159" s="62">
        <v>0</v>
      </c>
      <c r="BR159" s="62">
        <v>0</v>
      </c>
      <c r="BS159" s="62">
        <v>0</v>
      </c>
      <c r="BT159" s="152">
        <v>0</v>
      </c>
      <c r="BU159" s="62">
        <v>-372200</v>
      </c>
      <c r="BV159" s="62">
        <v>-351035</v>
      </c>
      <c r="BW159" s="62">
        <v>-360227</v>
      </c>
      <c r="BX159" s="62">
        <v>-276704</v>
      </c>
      <c r="BY159" s="62">
        <v>-268251</v>
      </c>
      <c r="BZ159" s="62">
        <v>-357078</v>
      </c>
      <c r="CA159" s="62">
        <v>-317716</v>
      </c>
      <c r="CB159" s="62">
        <v>-305405.02</v>
      </c>
      <c r="CC159" s="152">
        <v>-2608616.02</v>
      </c>
    </row>
    <row r="160" spans="1:81" s="111" customFormat="1" ht="14">
      <c r="A160" s="86"/>
      <c r="B160" s="155" t="s">
        <v>116</v>
      </c>
      <c r="C160" s="66"/>
      <c r="D160" s="66"/>
      <c r="E160" s="66"/>
      <c r="F160" s="156"/>
      <c r="G160" s="156"/>
      <c r="H160" s="157">
        <v>0</v>
      </c>
      <c r="I160" s="157">
        <v>0</v>
      </c>
      <c r="J160" s="157">
        <v>0</v>
      </c>
      <c r="K160" s="157">
        <v>0</v>
      </c>
      <c r="L160" s="157">
        <v>0</v>
      </c>
      <c r="M160" s="157">
        <v>0</v>
      </c>
      <c r="N160" s="157">
        <v>0</v>
      </c>
      <c r="O160" s="157">
        <v>0</v>
      </c>
      <c r="P160" s="157">
        <v>0</v>
      </c>
      <c r="Q160" s="157">
        <v>0</v>
      </c>
      <c r="R160" s="157">
        <v>0</v>
      </c>
      <c r="S160" s="157">
        <v>0</v>
      </c>
      <c r="T160" s="158">
        <v>0</v>
      </c>
      <c r="U160" s="157">
        <v>0</v>
      </c>
      <c r="V160" s="157">
        <v>0</v>
      </c>
      <c r="W160" s="157">
        <v>0</v>
      </c>
      <c r="X160" s="157">
        <v>0</v>
      </c>
      <c r="Y160" s="157">
        <v>0</v>
      </c>
      <c r="Z160" s="157">
        <v>0</v>
      </c>
      <c r="AA160" s="157">
        <v>0</v>
      </c>
      <c r="AB160" s="157">
        <v>0</v>
      </c>
      <c r="AC160" s="157">
        <v>0</v>
      </c>
      <c r="AD160" s="157">
        <v>0</v>
      </c>
      <c r="AE160" s="157">
        <v>0</v>
      </c>
      <c r="AF160" s="157">
        <v>0</v>
      </c>
      <c r="AG160" s="158">
        <v>0</v>
      </c>
      <c r="AH160" s="157">
        <v>0</v>
      </c>
      <c r="AI160" s="157">
        <v>0</v>
      </c>
      <c r="AJ160" s="157">
        <v>0</v>
      </c>
      <c r="AK160" s="157">
        <v>0</v>
      </c>
      <c r="AL160" s="157">
        <v>0</v>
      </c>
      <c r="AM160" s="157">
        <v>0</v>
      </c>
      <c r="AN160" s="157">
        <v>0</v>
      </c>
      <c r="AO160" s="157">
        <v>0</v>
      </c>
      <c r="AP160" s="157">
        <v>0</v>
      </c>
      <c r="AQ160" s="157">
        <v>0</v>
      </c>
      <c r="AR160" s="157">
        <v>0</v>
      </c>
      <c r="AS160" s="157">
        <v>0</v>
      </c>
      <c r="AT160" s="158">
        <v>0</v>
      </c>
      <c r="AU160" s="157">
        <v>0</v>
      </c>
      <c r="AV160" s="157">
        <v>0</v>
      </c>
      <c r="AW160" s="157">
        <v>0</v>
      </c>
      <c r="AX160" s="157">
        <v>0</v>
      </c>
      <c r="AY160" s="157">
        <v>0</v>
      </c>
      <c r="AZ160" s="157">
        <v>0</v>
      </c>
      <c r="BA160" s="157">
        <v>0</v>
      </c>
      <c r="BB160" s="157">
        <v>0</v>
      </c>
      <c r="BC160" s="157">
        <v>0</v>
      </c>
      <c r="BD160" s="157">
        <v>0</v>
      </c>
      <c r="BE160" s="157">
        <v>0</v>
      </c>
      <c r="BF160" s="157">
        <v>0</v>
      </c>
      <c r="BG160" s="158">
        <v>0</v>
      </c>
      <c r="BH160" s="157">
        <v>0</v>
      </c>
      <c r="BI160" s="157">
        <v>0</v>
      </c>
      <c r="BJ160" s="157">
        <v>0</v>
      </c>
      <c r="BK160" s="157">
        <v>0</v>
      </c>
      <c r="BL160" s="157">
        <v>0</v>
      </c>
      <c r="BM160" s="157">
        <v>0</v>
      </c>
      <c r="BN160" s="157">
        <v>0</v>
      </c>
      <c r="BO160" s="157">
        <v>0</v>
      </c>
      <c r="BP160" s="157">
        <v>0</v>
      </c>
      <c r="BQ160" s="157">
        <v>0</v>
      </c>
      <c r="BR160" s="157">
        <v>0</v>
      </c>
      <c r="BS160" s="157">
        <v>0</v>
      </c>
      <c r="BT160" s="158">
        <v>0</v>
      </c>
      <c r="BU160" s="157">
        <v>4606401</v>
      </c>
      <c r="BV160" s="157">
        <v>3994996</v>
      </c>
      <c r="BW160" s="157">
        <v>2706274</v>
      </c>
      <c r="BX160" s="157">
        <v>2763233</v>
      </c>
      <c r="BY160" s="157">
        <v>2637861</v>
      </c>
      <c r="BZ160" s="157">
        <v>2371254</v>
      </c>
      <c r="CA160" s="157">
        <v>3293609</v>
      </c>
      <c r="CB160" s="157">
        <v>2792774</v>
      </c>
      <c r="CC160" s="158">
        <v>25166402</v>
      </c>
    </row>
    <row r="161" spans="1:81" s="107" customFormat="1" ht="14">
      <c r="A161" s="86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  <c r="BP161" s="84"/>
      <c r="BQ161" s="84"/>
      <c r="BR161" s="84"/>
      <c r="BS161" s="84"/>
      <c r="BT161" s="84"/>
      <c r="BU161" s="84"/>
      <c r="BV161" s="84"/>
      <c r="BW161" s="84"/>
      <c r="BX161" s="84"/>
      <c r="BY161" s="84"/>
      <c r="BZ161" s="84"/>
      <c r="CA161" s="84"/>
      <c r="CB161" s="84"/>
      <c r="CC161" s="159"/>
    </row>
    <row r="162" spans="1:81" s="107" customFormat="1" ht="14">
      <c r="A162" s="86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  <c r="BP162" s="84"/>
      <c r="BQ162" s="84"/>
      <c r="BR162" s="84"/>
      <c r="BS162" s="84"/>
      <c r="BT162" s="84"/>
      <c r="BU162" s="84"/>
      <c r="BV162" s="84"/>
      <c r="BW162" s="84"/>
      <c r="BX162" s="84"/>
      <c r="BY162" s="84"/>
      <c r="BZ162" s="84"/>
      <c r="CA162" s="84"/>
      <c r="CB162" s="84"/>
      <c r="CC162" s="159"/>
    </row>
    <row r="163" spans="1:81" s="100" customFormat="1" ht="14">
      <c r="A163" s="86"/>
      <c r="B163" s="94" t="s">
        <v>168</v>
      </c>
      <c r="C163" s="95"/>
      <c r="D163" s="95"/>
      <c r="E163" s="95"/>
      <c r="F163" s="96"/>
      <c r="G163" s="96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150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150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150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150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150"/>
      <c r="BU163" s="95"/>
      <c r="BV163" s="95"/>
      <c r="BW163" s="95"/>
      <c r="BX163" s="95"/>
      <c r="BY163" s="95"/>
      <c r="BZ163" s="95"/>
      <c r="CA163" s="95"/>
      <c r="CB163" s="95"/>
      <c r="CC163" s="150"/>
    </row>
    <row r="164" spans="1:81" s="107" customFormat="1" ht="14">
      <c r="A164" s="101"/>
      <c r="B164" s="134" t="s">
        <v>107</v>
      </c>
      <c r="C164" s="67"/>
      <c r="D164" s="67"/>
      <c r="E164" s="67"/>
      <c r="F164" s="104"/>
      <c r="G164" s="104"/>
      <c r="H164" s="68">
        <v>0</v>
      </c>
      <c r="I164" s="68">
        <v>0</v>
      </c>
      <c r="J164" s="68">
        <v>0</v>
      </c>
      <c r="K164" s="68">
        <v>0</v>
      </c>
      <c r="L164" s="68">
        <v>0</v>
      </c>
      <c r="M164" s="68">
        <v>0</v>
      </c>
      <c r="N164" s="68">
        <v>0</v>
      </c>
      <c r="O164" s="68">
        <v>0</v>
      </c>
      <c r="P164" s="68">
        <v>0</v>
      </c>
      <c r="Q164" s="68">
        <v>0</v>
      </c>
      <c r="R164" s="68">
        <v>0</v>
      </c>
      <c r="S164" s="68">
        <v>0</v>
      </c>
      <c r="T164" s="151">
        <v>0</v>
      </c>
      <c r="U164" s="68">
        <v>0</v>
      </c>
      <c r="V164" s="68">
        <v>0</v>
      </c>
      <c r="W164" s="68">
        <v>0</v>
      </c>
      <c r="X164" s="68">
        <v>0</v>
      </c>
      <c r="Y164" s="68">
        <v>0</v>
      </c>
      <c r="Z164" s="68">
        <v>0</v>
      </c>
      <c r="AA164" s="68">
        <v>0</v>
      </c>
      <c r="AB164" s="68">
        <v>0</v>
      </c>
      <c r="AC164" s="68">
        <v>0</v>
      </c>
      <c r="AD164" s="68">
        <v>0</v>
      </c>
      <c r="AE164" s="68">
        <v>0</v>
      </c>
      <c r="AF164" s="68">
        <v>0</v>
      </c>
      <c r="AG164" s="151">
        <v>0</v>
      </c>
      <c r="AH164" s="68">
        <v>0</v>
      </c>
      <c r="AI164" s="68">
        <v>0</v>
      </c>
      <c r="AJ164" s="68">
        <v>0</v>
      </c>
      <c r="AK164" s="68">
        <v>0</v>
      </c>
      <c r="AL164" s="68">
        <v>0</v>
      </c>
      <c r="AM164" s="68">
        <v>0</v>
      </c>
      <c r="AN164" s="68">
        <v>0</v>
      </c>
      <c r="AO164" s="68">
        <v>0</v>
      </c>
      <c r="AP164" s="68">
        <v>0</v>
      </c>
      <c r="AQ164" s="68">
        <v>0</v>
      </c>
      <c r="AR164" s="68">
        <v>0</v>
      </c>
      <c r="AS164" s="68">
        <v>0</v>
      </c>
      <c r="AT164" s="151">
        <v>0</v>
      </c>
      <c r="AU164" s="68">
        <v>0</v>
      </c>
      <c r="AV164" s="68">
        <v>0</v>
      </c>
      <c r="AW164" s="68">
        <v>0</v>
      </c>
      <c r="AX164" s="68">
        <v>0</v>
      </c>
      <c r="AY164" s="68">
        <v>0</v>
      </c>
      <c r="AZ164" s="68">
        <v>0</v>
      </c>
      <c r="BA164" s="68">
        <v>0</v>
      </c>
      <c r="BB164" s="68">
        <v>0</v>
      </c>
      <c r="BC164" s="68">
        <v>0</v>
      </c>
      <c r="BD164" s="68">
        <v>0</v>
      </c>
      <c r="BE164" s="68">
        <v>0</v>
      </c>
      <c r="BF164" s="68">
        <v>0</v>
      </c>
      <c r="BG164" s="151">
        <v>0</v>
      </c>
      <c r="BH164" s="68">
        <v>0</v>
      </c>
      <c r="BI164" s="68">
        <v>0</v>
      </c>
      <c r="BJ164" s="68">
        <v>0</v>
      </c>
      <c r="BK164" s="68">
        <v>0</v>
      </c>
      <c r="BL164" s="68">
        <v>0</v>
      </c>
      <c r="BM164" s="68">
        <v>0</v>
      </c>
      <c r="BN164" s="68">
        <v>0</v>
      </c>
      <c r="BO164" s="68">
        <v>0</v>
      </c>
      <c r="BP164" s="68">
        <v>0</v>
      </c>
      <c r="BQ164" s="68">
        <v>0</v>
      </c>
      <c r="BR164" s="68">
        <v>0</v>
      </c>
      <c r="BS164" s="68">
        <v>0</v>
      </c>
      <c r="BT164" s="151">
        <v>0</v>
      </c>
      <c r="BU164" s="68">
        <v>4301404.38</v>
      </c>
      <c r="BV164" s="68">
        <v>3157652.37</v>
      </c>
      <c r="BW164" s="68">
        <v>2887586.4499999993</v>
      </c>
      <c r="BX164" s="68">
        <v>3049403.2700000014</v>
      </c>
      <c r="BY164" s="68">
        <v>2715716.7800000007</v>
      </c>
      <c r="BZ164" s="68">
        <v>3047432.9200000013</v>
      </c>
      <c r="CA164" s="68">
        <v>3522425.200000002</v>
      </c>
      <c r="CB164" s="68">
        <v>3367178.4699999993</v>
      </c>
      <c r="CC164" s="151">
        <v>26048799.840000004</v>
      </c>
    </row>
    <row r="165" spans="1:81" s="93" customFormat="1" ht="14">
      <c r="A165" s="86"/>
      <c r="B165" s="102" t="s">
        <v>108</v>
      </c>
      <c r="C165" s="65"/>
      <c r="D165" s="65"/>
      <c r="E165" s="65"/>
      <c r="F165" s="108"/>
      <c r="G165" s="108"/>
      <c r="H165" s="62">
        <v>0</v>
      </c>
      <c r="I165" s="62">
        <v>0</v>
      </c>
      <c r="J165" s="62">
        <v>0</v>
      </c>
      <c r="K165" s="62">
        <v>0</v>
      </c>
      <c r="L165" s="62">
        <v>0</v>
      </c>
      <c r="M165" s="62">
        <v>0</v>
      </c>
      <c r="N165" s="62">
        <v>0</v>
      </c>
      <c r="O165" s="62">
        <v>0</v>
      </c>
      <c r="P165" s="62">
        <v>0</v>
      </c>
      <c r="Q165" s="62">
        <v>0</v>
      </c>
      <c r="R165" s="62">
        <v>0</v>
      </c>
      <c r="S165" s="62">
        <v>0</v>
      </c>
      <c r="T165" s="152">
        <v>0</v>
      </c>
      <c r="U165" s="62">
        <v>0</v>
      </c>
      <c r="V165" s="62">
        <v>0</v>
      </c>
      <c r="W165" s="62">
        <v>0</v>
      </c>
      <c r="X165" s="62">
        <v>0</v>
      </c>
      <c r="Y165" s="62">
        <v>0</v>
      </c>
      <c r="Z165" s="62">
        <v>0</v>
      </c>
      <c r="AA165" s="62">
        <v>0</v>
      </c>
      <c r="AB165" s="62">
        <v>0</v>
      </c>
      <c r="AC165" s="62">
        <v>0</v>
      </c>
      <c r="AD165" s="62">
        <v>0</v>
      </c>
      <c r="AE165" s="62">
        <v>0</v>
      </c>
      <c r="AF165" s="62">
        <v>0</v>
      </c>
      <c r="AG165" s="152">
        <v>0</v>
      </c>
      <c r="AH165" s="62">
        <v>0</v>
      </c>
      <c r="AI165" s="62">
        <v>0</v>
      </c>
      <c r="AJ165" s="62">
        <v>0</v>
      </c>
      <c r="AK165" s="62">
        <v>0</v>
      </c>
      <c r="AL165" s="62">
        <v>0</v>
      </c>
      <c r="AM165" s="62">
        <v>0</v>
      </c>
      <c r="AN165" s="62">
        <v>0</v>
      </c>
      <c r="AO165" s="62">
        <v>0</v>
      </c>
      <c r="AP165" s="62">
        <v>0</v>
      </c>
      <c r="AQ165" s="62">
        <v>0</v>
      </c>
      <c r="AR165" s="62">
        <v>0</v>
      </c>
      <c r="AS165" s="62">
        <v>0</v>
      </c>
      <c r="AT165" s="152">
        <v>0</v>
      </c>
      <c r="AU165" s="62">
        <v>0</v>
      </c>
      <c r="AV165" s="62">
        <v>0</v>
      </c>
      <c r="AW165" s="62">
        <v>0</v>
      </c>
      <c r="AX165" s="62">
        <v>0</v>
      </c>
      <c r="AY165" s="62">
        <v>0</v>
      </c>
      <c r="AZ165" s="62">
        <v>0</v>
      </c>
      <c r="BA165" s="62">
        <v>0</v>
      </c>
      <c r="BB165" s="62">
        <v>0</v>
      </c>
      <c r="BC165" s="62">
        <v>0</v>
      </c>
      <c r="BD165" s="62">
        <v>0</v>
      </c>
      <c r="BE165" s="62">
        <v>0</v>
      </c>
      <c r="BF165" s="62">
        <v>0</v>
      </c>
      <c r="BG165" s="152">
        <v>0</v>
      </c>
      <c r="BH165" s="62">
        <v>0</v>
      </c>
      <c r="BI165" s="62">
        <v>0</v>
      </c>
      <c r="BJ165" s="62">
        <v>0</v>
      </c>
      <c r="BK165" s="62">
        <v>0</v>
      </c>
      <c r="BL165" s="62">
        <v>0</v>
      </c>
      <c r="BM165" s="62">
        <v>0</v>
      </c>
      <c r="BN165" s="62">
        <v>0</v>
      </c>
      <c r="BO165" s="62">
        <v>0</v>
      </c>
      <c r="BP165" s="62">
        <v>0</v>
      </c>
      <c r="BQ165" s="62">
        <v>0</v>
      </c>
      <c r="BR165" s="62">
        <v>0</v>
      </c>
      <c r="BS165" s="62">
        <v>0</v>
      </c>
      <c r="BT165" s="152">
        <v>0</v>
      </c>
      <c r="BU165" s="62">
        <v>2574395.0299999998</v>
      </c>
      <c r="BV165" s="62">
        <v>1821811.0699999998</v>
      </c>
      <c r="BW165" s="62">
        <v>1608349.67</v>
      </c>
      <c r="BX165" s="62">
        <v>1529238.4100000004</v>
      </c>
      <c r="BY165" s="62">
        <v>1416043.6500000006</v>
      </c>
      <c r="BZ165" s="62">
        <v>1583040.8300000005</v>
      </c>
      <c r="CA165" s="62">
        <v>1642029.15</v>
      </c>
      <c r="CB165" s="62">
        <v>1532896.7999999998</v>
      </c>
      <c r="CC165" s="152">
        <v>13707804.609999999</v>
      </c>
    </row>
    <row r="166" spans="1:81" s="86" customFormat="1">
      <c r="B166" s="102" t="s">
        <v>109</v>
      </c>
      <c r="C166" s="65"/>
      <c r="D166" s="65"/>
      <c r="E166" s="65"/>
      <c r="F166" s="108"/>
      <c r="G166" s="108"/>
      <c r="H166" s="62">
        <v>0</v>
      </c>
      <c r="I166" s="62">
        <v>0</v>
      </c>
      <c r="J166" s="62">
        <v>0</v>
      </c>
      <c r="K166" s="62">
        <v>0</v>
      </c>
      <c r="L166" s="62">
        <v>0</v>
      </c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0</v>
      </c>
      <c r="S166" s="62">
        <v>0</v>
      </c>
      <c r="T166" s="152">
        <v>0</v>
      </c>
      <c r="U166" s="62">
        <v>0</v>
      </c>
      <c r="V166" s="62">
        <v>0</v>
      </c>
      <c r="W166" s="62">
        <v>0</v>
      </c>
      <c r="X166" s="62">
        <v>0</v>
      </c>
      <c r="Y166" s="62">
        <v>0</v>
      </c>
      <c r="Z166" s="62">
        <v>0</v>
      </c>
      <c r="AA166" s="62">
        <v>0</v>
      </c>
      <c r="AB166" s="62">
        <v>0</v>
      </c>
      <c r="AC166" s="62">
        <v>0</v>
      </c>
      <c r="AD166" s="62">
        <v>0</v>
      </c>
      <c r="AE166" s="62">
        <v>0</v>
      </c>
      <c r="AF166" s="62">
        <v>0</v>
      </c>
      <c r="AG166" s="152">
        <v>0</v>
      </c>
      <c r="AH166" s="62">
        <v>0</v>
      </c>
      <c r="AI166" s="62">
        <v>0</v>
      </c>
      <c r="AJ166" s="62">
        <v>0</v>
      </c>
      <c r="AK166" s="62">
        <v>0</v>
      </c>
      <c r="AL166" s="62">
        <v>0</v>
      </c>
      <c r="AM166" s="62">
        <v>0</v>
      </c>
      <c r="AN166" s="62">
        <v>0</v>
      </c>
      <c r="AO166" s="62">
        <v>0</v>
      </c>
      <c r="AP166" s="62">
        <v>0</v>
      </c>
      <c r="AQ166" s="62">
        <v>0</v>
      </c>
      <c r="AR166" s="62">
        <v>0</v>
      </c>
      <c r="AS166" s="62">
        <v>0</v>
      </c>
      <c r="AT166" s="152">
        <v>0</v>
      </c>
      <c r="AU166" s="62">
        <v>0</v>
      </c>
      <c r="AV166" s="62">
        <v>0</v>
      </c>
      <c r="AW166" s="62">
        <v>0</v>
      </c>
      <c r="AX166" s="62">
        <v>0</v>
      </c>
      <c r="AY166" s="62">
        <v>0</v>
      </c>
      <c r="AZ166" s="62">
        <v>0</v>
      </c>
      <c r="BA166" s="62">
        <v>0</v>
      </c>
      <c r="BB166" s="62">
        <v>0</v>
      </c>
      <c r="BC166" s="62">
        <v>0</v>
      </c>
      <c r="BD166" s="62">
        <v>0</v>
      </c>
      <c r="BE166" s="62">
        <v>0</v>
      </c>
      <c r="BF166" s="62">
        <v>0</v>
      </c>
      <c r="BG166" s="152">
        <v>0</v>
      </c>
      <c r="BH166" s="62">
        <v>0</v>
      </c>
      <c r="BI166" s="62">
        <v>0</v>
      </c>
      <c r="BJ166" s="62">
        <v>0</v>
      </c>
      <c r="BK166" s="62">
        <v>0</v>
      </c>
      <c r="BL166" s="62">
        <v>0</v>
      </c>
      <c r="BM166" s="62">
        <v>0</v>
      </c>
      <c r="BN166" s="62">
        <v>0</v>
      </c>
      <c r="BO166" s="62">
        <v>0</v>
      </c>
      <c r="BP166" s="62">
        <v>0</v>
      </c>
      <c r="BQ166" s="62">
        <v>0</v>
      </c>
      <c r="BR166" s="62">
        <v>0</v>
      </c>
      <c r="BS166" s="62">
        <v>0</v>
      </c>
      <c r="BT166" s="152">
        <v>0</v>
      </c>
      <c r="BU166" s="62">
        <v>265974.34000000003</v>
      </c>
      <c r="BV166" s="62">
        <v>190280.50999999995</v>
      </c>
      <c r="BW166" s="62">
        <v>104718.97000000002</v>
      </c>
      <c r="BX166" s="62">
        <v>235057.90999999995</v>
      </c>
      <c r="BY166" s="62">
        <v>110418.46000000002</v>
      </c>
      <c r="BZ166" s="62">
        <v>192643.81000000003</v>
      </c>
      <c r="CA166" s="62">
        <v>366735.4599999999</v>
      </c>
      <c r="CB166" s="62">
        <v>437043.00999999989</v>
      </c>
      <c r="CC166" s="152">
        <v>1902872.4699999997</v>
      </c>
    </row>
    <row r="167" spans="1:81" s="86" customFormat="1">
      <c r="B167" s="102" t="s">
        <v>110</v>
      </c>
      <c r="C167" s="67"/>
      <c r="D167" s="67"/>
      <c r="E167" s="67"/>
      <c r="F167" s="108"/>
      <c r="G167" s="108"/>
      <c r="H167" s="62">
        <v>0</v>
      </c>
      <c r="I167" s="62">
        <v>0</v>
      </c>
      <c r="J167" s="62">
        <v>0</v>
      </c>
      <c r="K167" s="62">
        <v>0</v>
      </c>
      <c r="L167" s="62">
        <v>0</v>
      </c>
      <c r="M167" s="62">
        <v>0</v>
      </c>
      <c r="N167" s="62">
        <v>0</v>
      </c>
      <c r="O167" s="62">
        <v>0</v>
      </c>
      <c r="P167" s="62">
        <v>0</v>
      </c>
      <c r="Q167" s="62">
        <v>0</v>
      </c>
      <c r="R167" s="62">
        <v>0</v>
      </c>
      <c r="S167" s="62">
        <v>0</v>
      </c>
      <c r="T167" s="152">
        <v>0</v>
      </c>
      <c r="U167" s="62">
        <v>0</v>
      </c>
      <c r="V167" s="62">
        <v>0</v>
      </c>
      <c r="W167" s="62">
        <v>0</v>
      </c>
      <c r="X167" s="62">
        <v>0</v>
      </c>
      <c r="Y167" s="62">
        <v>0</v>
      </c>
      <c r="Z167" s="62">
        <v>0</v>
      </c>
      <c r="AA167" s="62">
        <v>0</v>
      </c>
      <c r="AB167" s="62">
        <v>0</v>
      </c>
      <c r="AC167" s="62">
        <v>0</v>
      </c>
      <c r="AD167" s="62">
        <v>0</v>
      </c>
      <c r="AE167" s="62">
        <v>0</v>
      </c>
      <c r="AF167" s="62">
        <v>0</v>
      </c>
      <c r="AG167" s="152">
        <v>0</v>
      </c>
      <c r="AH167" s="62">
        <v>0</v>
      </c>
      <c r="AI167" s="62">
        <v>0</v>
      </c>
      <c r="AJ167" s="62">
        <v>0</v>
      </c>
      <c r="AK167" s="62">
        <v>0</v>
      </c>
      <c r="AL167" s="62">
        <v>0</v>
      </c>
      <c r="AM167" s="62">
        <v>0</v>
      </c>
      <c r="AN167" s="62">
        <v>0</v>
      </c>
      <c r="AO167" s="62">
        <v>0</v>
      </c>
      <c r="AP167" s="62">
        <v>0</v>
      </c>
      <c r="AQ167" s="62">
        <v>0</v>
      </c>
      <c r="AR167" s="62">
        <v>0</v>
      </c>
      <c r="AS167" s="62">
        <v>0</v>
      </c>
      <c r="AT167" s="152">
        <v>0</v>
      </c>
      <c r="AU167" s="62">
        <v>0</v>
      </c>
      <c r="AV167" s="62">
        <v>0</v>
      </c>
      <c r="AW167" s="62">
        <v>0</v>
      </c>
      <c r="AX167" s="62">
        <v>0</v>
      </c>
      <c r="AY167" s="62">
        <v>0</v>
      </c>
      <c r="AZ167" s="62">
        <v>0</v>
      </c>
      <c r="BA167" s="62">
        <v>0</v>
      </c>
      <c r="BB167" s="62">
        <v>0</v>
      </c>
      <c r="BC167" s="62">
        <v>0</v>
      </c>
      <c r="BD167" s="62">
        <v>0</v>
      </c>
      <c r="BE167" s="62">
        <v>0</v>
      </c>
      <c r="BF167" s="62">
        <v>0</v>
      </c>
      <c r="BG167" s="152">
        <v>0</v>
      </c>
      <c r="BH167" s="62">
        <v>0</v>
      </c>
      <c r="BI167" s="62">
        <v>0</v>
      </c>
      <c r="BJ167" s="62">
        <v>0</v>
      </c>
      <c r="BK167" s="62">
        <v>0</v>
      </c>
      <c r="BL167" s="62">
        <v>0</v>
      </c>
      <c r="BM167" s="62">
        <v>0</v>
      </c>
      <c r="BN167" s="62">
        <v>0</v>
      </c>
      <c r="BO167" s="62">
        <v>0</v>
      </c>
      <c r="BP167" s="62">
        <v>0</v>
      </c>
      <c r="BQ167" s="62">
        <v>0</v>
      </c>
      <c r="BR167" s="62">
        <v>0</v>
      </c>
      <c r="BS167" s="62">
        <v>0</v>
      </c>
      <c r="BT167" s="152">
        <v>0</v>
      </c>
      <c r="BU167" s="62">
        <v>469151.56</v>
      </c>
      <c r="BV167" s="62">
        <v>406356.57999999996</v>
      </c>
      <c r="BW167" s="62">
        <v>423933.37999999989</v>
      </c>
      <c r="BX167" s="62">
        <v>471376.12999999995</v>
      </c>
      <c r="BY167" s="62">
        <v>389288.02999999991</v>
      </c>
      <c r="BZ167" s="62">
        <v>508176.76999999996</v>
      </c>
      <c r="CA167" s="62">
        <v>408819.32999999996</v>
      </c>
      <c r="CB167" s="62">
        <v>422004.99</v>
      </c>
      <c r="CC167" s="152">
        <v>3499106.7699999996</v>
      </c>
    </row>
    <row r="168" spans="1:81" s="86" customFormat="1">
      <c r="B168" s="102" t="s">
        <v>111</v>
      </c>
      <c r="C168" s="67"/>
      <c r="D168" s="67"/>
      <c r="E168" s="67"/>
      <c r="F168" s="108"/>
      <c r="G168" s="108"/>
      <c r="H168" s="62">
        <v>0</v>
      </c>
      <c r="I168" s="62">
        <v>0</v>
      </c>
      <c r="J168" s="62">
        <v>0</v>
      </c>
      <c r="K168" s="62">
        <v>0</v>
      </c>
      <c r="L168" s="62">
        <v>0</v>
      </c>
      <c r="M168" s="62">
        <v>0</v>
      </c>
      <c r="N168" s="62">
        <v>0</v>
      </c>
      <c r="O168" s="62">
        <v>0</v>
      </c>
      <c r="P168" s="62">
        <v>0</v>
      </c>
      <c r="Q168" s="62">
        <v>0</v>
      </c>
      <c r="R168" s="62">
        <v>0</v>
      </c>
      <c r="S168" s="62">
        <v>0</v>
      </c>
      <c r="T168" s="152">
        <v>0</v>
      </c>
      <c r="U168" s="62">
        <v>0</v>
      </c>
      <c r="V168" s="62">
        <v>0</v>
      </c>
      <c r="W168" s="62">
        <v>0</v>
      </c>
      <c r="X168" s="62">
        <v>0</v>
      </c>
      <c r="Y168" s="62">
        <v>0</v>
      </c>
      <c r="Z168" s="62">
        <v>0</v>
      </c>
      <c r="AA168" s="62">
        <v>0</v>
      </c>
      <c r="AB168" s="62">
        <v>0</v>
      </c>
      <c r="AC168" s="62">
        <v>0</v>
      </c>
      <c r="AD168" s="62">
        <v>0</v>
      </c>
      <c r="AE168" s="62">
        <v>0</v>
      </c>
      <c r="AF168" s="62">
        <v>0</v>
      </c>
      <c r="AG168" s="152">
        <v>0</v>
      </c>
      <c r="AH168" s="62">
        <v>0</v>
      </c>
      <c r="AI168" s="62">
        <v>0</v>
      </c>
      <c r="AJ168" s="62">
        <v>0</v>
      </c>
      <c r="AK168" s="62">
        <v>0</v>
      </c>
      <c r="AL168" s="62">
        <v>0</v>
      </c>
      <c r="AM168" s="62">
        <v>0</v>
      </c>
      <c r="AN168" s="62">
        <v>0</v>
      </c>
      <c r="AO168" s="62">
        <v>0</v>
      </c>
      <c r="AP168" s="62">
        <v>0</v>
      </c>
      <c r="AQ168" s="62">
        <v>0</v>
      </c>
      <c r="AR168" s="62">
        <v>0</v>
      </c>
      <c r="AS168" s="62">
        <v>0</v>
      </c>
      <c r="AT168" s="152">
        <v>0</v>
      </c>
      <c r="AU168" s="62">
        <v>0</v>
      </c>
      <c r="AV168" s="62">
        <v>0</v>
      </c>
      <c r="AW168" s="62">
        <v>0</v>
      </c>
      <c r="AX168" s="62">
        <v>0</v>
      </c>
      <c r="AY168" s="62">
        <v>0</v>
      </c>
      <c r="AZ168" s="62">
        <v>0</v>
      </c>
      <c r="BA168" s="62">
        <v>0</v>
      </c>
      <c r="BB168" s="62">
        <v>0</v>
      </c>
      <c r="BC168" s="62">
        <v>0</v>
      </c>
      <c r="BD168" s="62">
        <v>0</v>
      </c>
      <c r="BE168" s="62">
        <v>0</v>
      </c>
      <c r="BF168" s="62">
        <v>0</v>
      </c>
      <c r="BG168" s="152">
        <v>0</v>
      </c>
      <c r="BH168" s="62">
        <v>0</v>
      </c>
      <c r="BI168" s="62">
        <v>0</v>
      </c>
      <c r="BJ168" s="62">
        <v>0</v>
      </c>
      <c r="BK168" s="62">
        <v>0</v>
      </c>
      <c r="BL168" s="62">
        <v>0</v>
      </c>
      <c r="BM168" s="62">
        <v>0</v>
      </c>
      <c r="BN168" s="62">
        <v>0</v>
      </c>
      <c r="BO168" s="62">
        <v>0</v>
      </c>
      <c r="BP168" s="62">
        <v>0</v>
      </c>
      <c r="BQ168" s="62">
        <v>0</v>
      </c>
      <c r="BR168" s="62">
        <v>0</v>
      </c>
      <c r="BS168" s="62">
        <v>0</v>
      </c>
      <c r="BT168" s="152">
        <v>0</v>
      </c>
      <c r="BU168" s="62">
        <v>961540.15000000026</v>
      </c>
      <c r="BV168" s="62">
        <v>734931.6600000005</v>
      </c>
      <c r="BW168" s="62">
        <v>724765.90999999957</v>
      </c>
      <c r="BX168" s="62">
        <v>801799.08000000077</v>
      </c>
      <c r="BY168" s="62">
        <v>790906.60000000009</v>
      </c>
      <c r="BZ168" s="62">
        <v>754246.90000000107</v>
      </c>
      <c r="CA168" s="62">
        <v>1092715.8400000019</v>
      </c>
      <c r="CB168" s="62">
        <v>885486.8399999995</v>
      </c>
      <c r="CC168" s="152">
        <v>6746392.9800000032</v>
      </c>
    </row>
    <row r="169" spans="1:81" s="111" customFormat="1" ht="14">
      <c r="A169" s="86"/>
      <c r="B169" s="102" t="s">
        <v>112</v>
      </c>
      <c r="C169" s="65"/>
      <c r="D169" s="65"/>
      <c r="E169" s="65"/>
      <c r="F169" s="108"/>
      <c r="G169" s="108"/>
      <c r="H169" s="62">
        <v>0</v>
      </c>
      <c r="I169" s="62">
        <v>0</v>
      </c>
      <c r="J169" s="62">
        <v>0</v>
      </c>
      <c r="K169" s="62">
        <v>0</v>
      </c>
      <c r="L169" s="62">
        <v>0</v>
      </c>
      <c r="M169" s="62">
        <v>0</v>
      </c>
      <c r="N169" s="62">
        <v>0</v>
      </c>
      <c r="O169" s="62">
        <v>0</v>
      </c>
      <c r="P169" s="62">
        <v>0</v>
      </c>
      <c r="Q169" s="62">
        <v>0</v>
      </c>
      <c r="R169" s="62">
        <v>0</v>
      </c>
      <c r="S169" s="62">
        <v>0</v>
      </c>
      <c r="T169" s="152">
        <v>0</v>
      </c>
      <c r="U169" s="62">
        <v>0</v>
      </c>
      <c r="V169" s="62">
        <v>0</v>
      </c>
      <c r="W169" s="62">
        <v>0</v>
      </c>
      <c r="X169" s="62">
        <v>0</v>
      </c>
      <c r="Y169" s="62">
        <v>0</v>
      </c>
      <c r="Z169" s="62">
        <v>0</v>
      </c>
      <c r="AA169" s="62">
        <v>0</v>
      </c>
      <c r="AB169" s="62">
        <v>0</v>
      </c>
      <c r="AC169" s="62">
        <v>0</v>
      </c>
      <c r="AD169" s="62">
        <v>0</v>
      </c>
      <c r="AE169" s="62">
        <v>0</v>
      </c>
      <c r="AF169" s="62">
        <v>0</v>
      </c>
      <c r="AG169" s="152">
        <v>0</v>
      </c>
      <c r="AH169" s="62">
        <v>0</v>
      </c>
      <c r="AI169" s="62">
        <v>0</v>
      </c>
      <c r="AJ169" s="62">
        <v>0</v>
      </c>
      <c r="AK169" s="62">
        <v>0</v>
      </c>
      <c r="AL169" s="62">
        <v>0</v>
      </c>
      <c r="AM169" s="62">
        <v>0</v>
      </c>
      <c r="AN169" s="62">
        <v>0</v>
      </c>
      <c r="AO169" s="62">
        <v>0</v>
      </c>
      <c r="AP169" s="62">
        <v>0</v>
      </c>
      <c r="AQ169" s="62">
        <v>0</v>
      </c>
      <c r="AR169" s="62">
        <v>0</v>
      </c>
      <c r="AS169" s="62">
        <v>0</v>
      </c>
      <c r="AT169" s="152">
        <v>0</v>
      </c>
      <c r="AU169" s="62">
        <v>0</v>
      </c>
      <c r="AV169" s="62">
        <v>0</v>
      </c>
      <c r="AW169" s="62">
        <v>0</v>
      </c>
      <c r="AX169" s="62">
        <v>0</v>
      </c>
      <c r="AY169" s="62">
        <v>0</v>
      </c>
      <c r="AZ169" s="62">
        <v>0</v>
      </c>
      <c r="BA169" s="62">
        <v>0</v>
      </c>
      <c r="BB169" s="62">
        <v>0</v>
      </c>
      <c r="BC169" s="62">
        <v>0</v>
      </c>
      <c r="BD169" s="62">
        <v>0</v>
      </c>
      <c r="BE169" s="62">
        <v>0</v>
      </c>
      <c r="BF169" s="62">
        <v>0</v>
      </c>
      <c r="BG169" s="152">
        <v>0</v>
      </c>
      <c r="BH169" s="62">
        <v>0</v>
      </c>
      <c r="BI169" s="62">
        <v>0</v>
      </c>
      <c r="BJ169" s="62">
        <v>0</v>
      </c>
      <c r="BK169" s="62">
        <v>0</v>
      </c>
      <c r="BL169" s="62">
        <v>0</v>
      </c>
      <c r="BM169" s="62">
        <v>0</v>
      </c>
      <c r="BN169" s="62">
        <v>0</v>
      </c>
      <c r="BO169" s="62">
        <v>0</v>
      </c>
      <c r="BP169" s="62">
        <v>0</v>
      </c>
      <c r="BQ169" s="62">
        <v>0</v>
      </c>
      <c r="BR169" s="62">
        <v>0</v>
      </c>
      <c r="BS169" s="62">
        <v>0</v>
      </c>
      <c r="BT169" s="152">
        <v>0</v>
      </c>
      <c r="BU169" s="62">
        <v>30343.300000000003</v>
      </c>
      <c r="BV169" s="62">
        <v>4272.55</v>
      </c>
      <c r="BW169" s="62">
        <v>25818.519999999997</v>
      </c>
      <c r="BX169" s="62">
        <v>11931.739999999998</v>
      </c>
      <c r="BY169" s="62">
        <v>9060.0400000000009</v>
      </c>
      <c r="BZ169" s="62">
        <v>9324.6100000000024</v>
      </c>
      <c r="CA169" s="62">
        <v>12125.419999999998</v>
      </c>
      <c r="CB169" s="62">
        <v>89746.829999999987</v>
      </c>
      <c r="CC169" s="152">
        <v>192623.00999999998</v>
      </c>
    </row>
    <row r="170" spans="1:81" s="107" customFormat="1" ht="14">
      <c r="A170" s="86"/>
      <c r="B170" s="134" t="s">
        <v>113</v>
      </c>
      <c r="C170" s="112"/>
      <c r="D170" s="112"/>
      <c r="E170" s="112"/>
      <c r="F170" s="84"/>
      <c r="G170" s="84"/>
      <c r="H170" s="153">
        <v>0</v>
      </c>
      <c r="I170" s="153">
        <v>0</v>
      </c>
      <c r="J170" s="153">
        <v>0</v>
      </c>
      <c r="K170" s="131">
        <v>0</v>
      </c>
      <c r="L170" s="131">
        <v>0</v>
      </c>
      <c r="M170" s="131">
        <v>0</v>
      </c>
      <c r="N170" s="131">
        <v>0</v>
      </c>
      <c r="O170" s="131">
        <v>0</v>
      </c>
      <c r="P170" s="131">
        <v>0</v>
      </c>
      <c r="Q170" s="131">
        <v>0</v>
      </c>
      <c r="R170" s="131">
        <v>0</v>
      </c>
      <c r="S170" s="131">
        <v>0</v>
      </c>
      <c r="T170" s="154">
        <v>0</v>
      </c>
      <c r="U170" s="131">
        <v>0</v>
      </c>
      <c r="V170" s="131">
        <v>0</v>
      </c>
      <c r="W170" s="131">
        <v>0</v>
      </c>
      <c r="X170" s="131">
        <v>0</v>
      </c>
      <c r="Y170" s="131">
        <v>0</v>
      </c>
      <c r="Z170" s="131">
        <v>0</v>
      </c>
      <c r="AA170" s="131">
        <v>0</v>
      </c>
      <c r="AB170" s="131">
        <v>0</v>
      </c>
      <c r="AC170" s="131">
        <v>0</v>
      </c>
      <c r="AD170" s="131">
        <v>0</v>
      </c>
      <c r="AE170" s="131">
        <v>0</v>
      </c>
      <c r="AF170" s="131">
        <v>0</v>
      </c>
      <c r="AG170" s="154">
        <v>0</v>
      </c>
      <c r="AH170" s="131">
        <v>0</v>
      </c>
      <c r="AI170" s="131">
        <v>0</v>
      </c>
      <c r="AJ170" s="131">
        <v>0</v>
      </c>
      <c r="AK170" s="131">
        <v>0</v>
      </c>
      <c r="AL170" s="131">
        <v>0</v>
      </c>
      <c r="AM170" s="131">
        <v>0</v>
      </c>
      <c r="AN170" s="131">
        <v>0</v>
      </c>
      <c r="AO170" s="131">
        <v>0</v>
      </c>
      <c r="AP170" s="131">
        <v>0</v>
      </c>
      <c r="AQ170" s="131">
        <v>0</v>
      </c>
      <c r="AR170" s="131">
        <v>0</v>
      </c>
      <c r="AS170" s="131">
        <v>0</v>
      </c>
      <c r="AT170" s="154">
        <v>0</v>
      </c>
      <c r="AU170" s="131">
        <v>0</v>
      </c>
      <c r="AV170" s="131">
        <v>0</v>
      </c>
      <c r="AW170" s="131">
        <v>0</v>
      </c>
      <c r="AX170" s="131">
        <v>0</v>
      </c>
      <c r="AY170" s="131">
        <v>0</v>
      </c>
      <c r="AZ170" s="131">
        <v>0</v>
      </c>
      <c r="BA170" s="131">
        <v>0</v>
      </c>
      <c r="BB170" s="131">
        <v>0</v>
      </c>
      <c r="BC170" s="131">
        <v>0</v>
      </c>
      <c r="BD170" s="131">
        <v>0</v>
      </c>
      <c r="BE170" s="131">
        <v>0</v>
      </c>
      <c r="BF170" s="131">
        <v>0</v>
      </c>
      <c r="BG170" s="154">
        <v>0</v>
      </c>
      <c r="BH170" s="131">
        <v>0</v>
      </c>
      <c r="BI170" s="131">
        <v>0</v>
      </c>
      <c r="BJ170" s="131">
        <v>0</v>
      </c>
      <c r="BK170" s="131">
        <v>0</v>
      </c>
      <c r="BL170" s="131">
        <v>0</v>
      </c>
      <c r="BM170" s="131">
        <v>0</v>
      </c>
      <c r="BN170" s="131">
        <v>0</v>
      </c>
      <c r="BO170" s="131">
        <v>0</v>
      </c>
      <c r="BP170" s="131">
        <v>0</v>
      </c>
      <c r="BQ170" s="131">
        <v>0</v>
      </c>
      <c r="BR170" s="131">
        <v>0</v>
      </c>
      <c r="BS170" s="131">
        <v>0</v>
      </c>
      <c r="BT170" s="154">
        <v>0</v>
      </c>
      <c r="BU170" s="131">
        <v>-350827.59</v>
      </c>
      <c r="BV170" s="131">
        <v>-239736.38999999998</v>
      </c>
      <c r="BW170" s="131">
        <v>-282407.53000000003</v>
      </c>
      <c r="BX170" s="131">
        <v>-368765.13999999996</v>
      </c>
      <c r="BY170" s="131">
        <v>-356316.94000000006</v>
      </c>
      <c r="BZ170" s="131">
        <v>-358214.62000000005</v>
      </c>
      <c r="CA170" s="131">
        <v>-374144.93999999994</v>
      </c>
      <c r="CB170" s="131">
        <v>-497602.10000000009</v>
      </c>
      <c r="CC170" s="154">
        <v>-2828015.25</v>
      </c>
    </row>
    <row r="171" spans="1:81" s="86" customFormat="1">
      <c r="A171" s="115"/>
      <c r="B171" s="102" t="s">
        <v>114</v>
      </c>
      <c r="C171" s="65"/>
      <c r="D171" s="65"/>
      <c r="E171" s="65"/>
      <c r="F171" s="108"/>
      <c r="G171" s="108"/>
      <c r="H171" s="62">
        <v>0</v>
      </c>
      <c r="I171" s="62">
        <v>0</v>
      </c>
      <c r="J171" s="62">
        <v>0</v>
      </c>
      <c r="K171" s="62">
        <v>0</v>
      </c>
      <c r="L171" s="62">
        <v>0</v>
      </c>
      <c r="M171" s="62">
        <v>0</v>
      </c>
      <c r="N171" s="62">
        <v>0</v>
      </c>
      <c r="O171" s="62">
        <v>0</v>
      </c>
      <c r="P171" s="62">
        <v>0</v>
      </c>
      <c r="Q171" s="62">
        <v>0</v>
      </c>
      <c r="R171" s="62">
        <v>0</v>
      </c>
      <c r="S171" s="62">
        <v>0</v>
      </c>
      <c r="T171" s="152">
        <v>0</v>
      </c>
      <c r="U171" s="62">
        <v>0</v>
      </c>
      <c r="V171" s="62">
        <v>0</v>
      </c>
      <c r="W171" s="62">
        <v>0</v>
      </c>
      <c r="X171" s="62">
        <v>0</v>
      </c>
      <c r="Y171" s="62">
        <v>0</v>
      </c>
      <c r="Z171" s="62">
        <v>0</v>
      </c>
      <c r="AA171" s="62">
        <v>0</v>
      </c>
      <c r="AB171" s="62">
        <v>0</v>
      </c>
      <c r="AC171" s="62">
        <v>0</v>
      </c>
      <c r="AD171" s="62">
        <v>0</v>
      </c>
      <c r="AE171" s="62">
        <v>0</v>
      </c>
      <c r="AF171" s="62">
        <v>0</v>
      </c>
      <c r="AG171" s="152">
        <v>0</v>
      </c>
      <c r="AH171" s="62">
        <v>0</v>
      </c>
      <c r="AI171" s="62">
        <v>0</v>
      </c>
      <c r="AJ171" s="62">
        <v>0</v>
      </c>
      <c r="AK171" s="62">
        <v>0</v>
      </c>
      <c r="AL171" s="62">
        <v>0</v>
      </c>
      <c r="AM171" s="62">
        <v>0</v>
      </c>
      <c r="AN171" s="62">
        <v>0</v>
      </c>
      <c r="AO171" s="62">
        <v>0</v>
      </c>
      <c r="AP171" s="62">
        <v>0</v>
      </c>
      <c r="AQ171" s="62">
        <v>0</v>
      </c>
      <c r="AR171" s="62">
        <v>0</v>
      </c>
      <c r="AS171" s="62">
        <v>0</v>
      </c>
      <c r="AT171" s="152">
        <v>0</v>
      </c>
      <c r="AU171" s="62">
        <v>0</v>
      </c>
      <c r="AV171" s="62">
        <v>0</v>
      </c>
      <c r="AW171" s="62">
        <v>0</v>
      </c>
      <c r="AX171" s="62">
        <v>0</v>
      </c>
      <c r="AY171" s="62">
        <v>0</v>
      </c>
      <c r="AZ171" s="62">
        <v>0</v>
      </c>
      <c r="BA171" s="62">
        <v>0</v>
      </c>
      <c r="BB171" s="62">
        <v>0</v>
      </c>
      <c r="BC171" s="62">
        <v>0</v>
      </c>
      <c r="BD171" s="62">
        <v>0</v>
      </c>
      <c r="BE171" s="62">
        <v>0</v>
      </c>
      <c r="BF171" s="62">
        <v>0</v>
      </c>
      <c r="BG171" s="152">
        <v>0</v>
      </c>
      <c r="BH171" s="62">
        <v>0</v>
      </c>
      <c r="BI171" s="62">
        <v>0</v>
      </c>
      <c r="BJ171" s="62">
        <v>0</v>
      </c>
      <c r="BK171" s="62">
        <v>0</v>
      </c>
      <c r="BL171" s="62">
        <v>0</v>
      </c>
      <c r="BM171" s="62">
        <v>0</v>
      </c>
      <c r="BN171" s="62">
        <v>0</v>
      </c>
      <c r="BO171" s="62">
        <v>0</v>
      </c>
      <c r="BP171" s="62">
        <v>0</v>
      </c>
      <c r="BQ171" s="62">
        <v>0</v>
      </c>
      <c r="BR171" s="62">
        <v>0</v>
      </c>
      <c r="BS171" s="62">
        <v>0</v>
      </c>
      <c r="BT171" s="152">
        <v>0</v>
      </c>
      <c r="BU171" s="62">
        <v>-73132.73</v>
      </c>
      <c r="BV171" s="62">
        <v>-88371.82</v>
      </c>
      <c r="BW171" s="62">
        <v>-82712.59</v>
      </c>
      <c r="BX171" s="62">
        <v>-79410.25</v>
      </c>
      <c r="BY171" s="62">
        <v>-73783.850000000006</v>
      </c>
      <c r="BZ171" s="62">
        <v>-90526.21</v>
      </c>
      <c r="CA171" s="62">
        <v>-84693.09</v>
      </c>
      <c r="CB171" s="62">
        <v>-91736.139999999985</v>
      </c>
      <c r="CC171" s="152">
        <v>-664366.68000000005</v>
      </c>
    </row>
    <row r="172" spans="1:81" s="115" customFormat="1">
      <c r="B172" s="102" t="s">
        <v>115</v>
      </c>
      <c r="C172" s="65"/>
      <c r="D172" s="65"/>
      <c r="E172" s="65"/>
      <c r="F172" s="108"/>
      <c r="G172" s="108"/>
      <c r="H172" s="62">
        <v>0</v>
      </c>
      <c r="I172" s="62">
        <v>0</v>
      </c>
      <c r="J172" s="62">
        <v>0</v>
      </c>
      <c r="K172" s="62">
        <v>0</v>
      </c>
      <c r="L172" s="62">
        <v>0</v>
      </c>
      <c r="M172" s="62">
        <v>0</v>
      </c>
      <c r="N172" s="62">
        <v>0</v>
      </c>
      <c r="O172" s="62">
        <v>0</v>
      </c>
      <c r="P172" s="62">
        <v>0</v>
      </c>
      <c r="Q172" s="62">
        <v>0</v>
      </c>
      <c r="R172" s="62">
        <v>0</v>
      </c>
      <c r="S172" s="62">
        <v>0</v>
      </c>
      <c r="T172" s="152">
        <v>0</v>
      </c>
      <c r="U172" s="62">
        <v>0</v>
      </c>
      <c r="V172" s="62">
        <v>0</v>
      </c>
      <c r="W172" s="62">
        <v>0</v>
      </c>
      <c r="X172" s="62">
        <v>0</v>
      </c>
      <c r="Y172" s="62">
        <v>0</v>
      </c>
      <c r="Z172" s="62">
        <v>0</v>
      </c>
      <c r="AA172" s="62">
        <v>0</v>
      </c>
      <c r="AB172" s="62">
        <v>0</v>
      </c>
      <c r="AC172" s="62">
        <v>0</v>
      </c>
      <c r="AD172" s="62">
        <v>0</v>
      </c>
      <c r="AE172" s="62">
        <v>0</v>
      </c>
      <c r="AF172" s="62">
        <v>0</v>
      </c>
      <c r="AG172" s="152">
        <v>0</v>
      </c>
      <c r="AH172" s="62">
        <v>0</v>
      </c>
      <c r="AI172" s="62">
        <v>0</v>
      </c>
      <c r="AJ172" s="62">
        <v>0</v>
      </c>
      <c r="AK172" s="62">
        <v>0</v>
      </c>
      <c r="AL172" s="62">
        <v>0</v>
      </c>
      <c r="AM172" s="62">
        <v>0</v>
      </c>
      <c r="AN172" s="62">
        <v>0</v>
      </c>
      <c r="AO172" s="62">
        <v>0</v>
      </c>
      <c r="AP172" s="62">
        <v>0</v>
      </c>
      <c r="AQ172" s="62">
        <v>0</v>
      </c>
      <c r="AR172" s="62">
        <v>0</v>
      </c>
      <c r="AS172" s="62">
        <v>0</v>
      </c>
      <c r="AT172" s="152">
        <v>0</v>
      </c>
      <c r="AU172" s="62">
        <v>0</v>
      </c>
      <c r="AV172" s="62">
        <v>0</v>
      </c>
      <c r="AW172" s="62">
        <v>0</v>
      </c>
      <c r="AX172" s="62">
        <v>0</v>
      </c>
      <c r="AY172" s="62">
        <v>0</v>
      </c>
      <c r="AZ172" s="62">
        <v>0</v>
      </c>
      <c r="BA172" s="62">
        <v>0</v>
      </c>
      <c r="BB172" s="62">
        <v>0</v>
      </c>
      <c r="BC172" s="62">
        <v>0</v>
      </c>
      <c r="BD172" s="62">
        <v>0</v>
      </c>
      <c r="BE172" s="62">
        <v>0</v>
      </c>
      <c r="BF172" s="62">
        <v>0</v>
      </c>
      <c r="BG172" s="152">
        <v>0</v>
      </c>
      <c r="BH172" s="62">
        <v>0</v>
      </c>
      <c r="BI172" s="62">
        <v>0</v>
      </c>
      <c r="BJ172" s="62">
        <v>0</v>
      </c>
      <c r="BK172" s="62">
        <v>0</v>
      </c>
      <c r="BL172" s="62">
        <v>0</v>
      </c>
      <c r="BM172" s="62">
        <v>0</v>
      </c>
      <c r="BN172" s="62">
        <v>0</v>
      </c>
      <c r="BO172" s="62">
        <v>0</v>
      </c>
      <c r="BP172" s="62">
        <v>0</v>
      </c>
      <c r="BQ172" s="62">
        <v>0</v>
      </c>
      <c r="BR172" s="62">
        <v>0</v>
      </c>
      <c r="BS172" s="62">
        <v>0</v>
      </c>
      <c r="BT172" s="152">
        <v>0</v>
      </c>
      <c r="BU172" s="62">
        <v>-277694.86000000004</v>
      </c>
      <c r="BV172" s="62">
        <v>-151364.56999999998</v>
      </c>
      <c r="BW172" s="62">
        <v>-199694.94000000003</v>
      </c>
      <c r="BX172" s="62">
        <v>-289354.88999999996</v>
      </c>
      <c r="BY172" s="62">
        <v>-282533.09000000003</v>
      </c>
      <c r="BZ172" s="62">
        <v>-267688.41000000003</v>
      </c>
      <c r="CA172" s="62">
        <v>-289451.84999999998</v>
      </c>
      <c r="CB172" s="62">
        <v>-405865.96000000008</v>
      </c>
      <c r="CC172" s="152">
        <v>-2163648.5700000003</v>
      </c>
    </row>
    <row r="173" spans="1:81" s="111" customFormat="1" ht="14">
      <c r="A173" s="86"/>
      <c r="B173" s="155" t="s">
        <v>116</v>
      </c>
      <c r="C173" s="66"/>
      <c r="D173" s="66"/>
      <c r="E173" s="66"/>
      <c r="F173" s="156"/>
      <c r="G173" s="156"/>
      <c r="H173" s="157">
        <v>0</v>
      </c>
      <c r="I173" s="157">
        <v>0</v>
      </c>
      <c r="J173" s="157">
        <v>0</v>
      </c>
      <c r="K173" s="157">
        <v>0</v>
      </c>
      <c r="L173" s="157">
        <v>0</v>
      </c>
      <c r="M173" s="157">
        <v>0</v>
      </c>
      <c r="N173" s="157">
        <v>0</v>
      </c>
      <c r="O173" s="157">
        <v>0</v>
      </c>
      <c r="P173" s="157">
        <v>0</v>
      </c>
      <c r="Q173" s="157">
        <v>0</v>
      </c>
      <c r="R173" s="157">
        <v>0</v>
      </c>
      <c r="S173" s="157">
        <v>0</v>
      </c>
      <c r="T173" s="158">
        <v>0</v>
      </c>
      <c r="U173" s="157">
        <v>0</v>
      </c>
      <c r="V173" s="157">
        <v>0</v>
      </c>
      <c r="W173" s="157">
        <v>0</v>
      </c>
      <c r="X173" s="157">
        <v>0</v>
      </c>
      <c r="Y173" s="157">
        <v>0</v>
      </c>
      <c r="Z173" s="157">
        <v>0</v>
      </c>
      <c r="AA173" s="157">
        <v>0</v>
      </c>
      <c r="AB173" s="157">
        <v>0</v>
      </c>
      <c r="AC173" s="157">
        <v>0</v>
      </c>
      <c r="AD173" s="157">
        <v>0</v>
      </c>
      <c r="AE173" s="157">
        <v>0</v>
      </c>
      <c r="AF173" s="157">
        <v>0</v>
      </c>
      <c r="AG173" s="158">
        <v>0</v>
      </c>
      <c r="AH173" s="157">
        <v>0</v>
      </c>
      <c r="AI173" s="157">
        <v>0</v>
      </c>
      <c r="AJ173" s="157">
        <v>0</v>
      </c>
      <c r="AK173" s="157">
        <v>0</v>
      </c>
      <c r="AL173" s="157">
        <v>0</v>
      </c>
      <c r="AM173" s="157">
        <v>0</v>
      </c>
      <c r="AN173" s="157">
        <v>0</v>
      </c>
      <c r="AO173" s="157">
        <v>0</v>
      </c>
      <c r="AP173" s="157">
        <v>0</v>
      </c>
      <c r="AQ173" s="157">
        <v>0</v>
      </c>
      <c r="AR173" s="157">
        <v>0</v>
      </c>
      <c r="AS173" s="157">
        <v>0</v>
      </c>
      <c r="AT173" s="158">
        <v>0</v>
      </c>
      <c r="AU173" s="157">
        <v>0</v>
      </c>
      <c r="AV173" s="157">
        <v>0</v>
      </c>
      <c r="AW173" s="157">
        <v>0</v>
      </c>
      <c r="AX173" s="157">
        <v>0</v>
      </c>
      <c r="AY173" s="157">
        <v>0</v>
      </c>
      <c r="AZ173" s="157">
        <v>0</v>
      </c>
      <c r="BA173" s="157">
        <v>0</v>
      </c>
      <c r="BB173" s="157">
        <v>0</v>
      </c>
      <c r="BC173" s="157">
        <v>0</v>
      </c>
      <c r="BD173" s="157">
        <v>0</v>
      </c>
      <c r="BE173" s="157">
        <v>0</v>
      </c>
      <c r="BF173" s="157">
        <v>0</v>
      </c>
      <c r="BG173" s="158">
        <v>0</v>
      </c>
      <c r="BH173" s="157">
        <v>0</v>
      </c>
      <c r="BI173" s="157">
        <v>0</v>
      </c>
      <c r="BJ173" s="157">
        <v>0</v>
      </c>
      <c r="BK173" s="157">
        <v>0</v>
      </c>
      <c r="BL173" s="157">
        <v>0</v>
      </c>
      <c r="BM173" s="157">
        <v>0</v>
      </c>
      <c r="BN173" s="157">
        <v>0</v>
      </c>
      <c r="BO173" s="157">
        <v>0</v>
      </c>
      <c r="BP173" s="157">
        <v>0</v>
      </c>
      <c r="BQ173" s="157">
        <v>0</v>
      </c>
      <c r="BR173" s="157">
        <v>0</v>
      </c>
      <c r="BS173" s="157">
        <v>0</v>
      </c>
      <c r="BT173" s="158">
        <v>0</v>
      </c>
      <c r="BU173" s="157">
        <v>3950576.79</v>
      </c>
      <c r="BV173" s="157">
        <v>2917915.98</v>
      </c>
      <c r="BW173" s="157">
        <v>2605178.919999999</v>
      </c>
      <c r="BX173" s="157">
        <v>2680638.1300000013</v>
      </c>
      <c r="BY173" s="157">
        <v>2359399.8400000008</v>
      </c>
      <c r="BZ173" s="157">
        <v>2689218.3000000012</v>
      </c>
      <c r="CA173" s="157">
        <v>3148280.2600000021</v>
      </c>
      <c r="CB173" s="157">
        <v>2869576.3699999992</v>
      </c>
      <c r="CC173" s="158">
        <v>23220784.590000004</v>
      </c>
    </row>
    <row r="174" spans="1:81" s="107" customFormat="1" ht="14">
      <c r="A174" s="86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  <c r="BP174" s="84"/>
      <c r="BQ174" s="84"/>
      <c r="BR174" s="84"/>
      <c r="BS174" s="84"/>
      <c r="BT174" s="84"/>
      <c r="BU174" s="84"/>
      <c r="BV174" s="84"/>
      <c r="BW174" s="84"/>
      <c r="BX174" s="84"/>
      <c r="BY174" s="84"/>
      <c r="BZ174" s="84"/>
      <c r="CA174" s="84"/>
      <c r="CB174" s="84"/>
      <c r="CC174" s="159"/>
    </row>
    <row r="175" spans="1:81" s="107" customFormat="1" ht="14">
      <c r="A175" s="86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  <c r="BP175" s="84"/>
      <c r="BQ175" s="84"/>
      <c r="BR175" s="84"/>
      <c r="BS175" s="84"/>
      <c r="BT175" s="84"/>
      <c r="BU175" s="84"/>
      <c r="BV175" s="84"/>
      <c r="BW175" s="84"/>
      <c r="BX175" s="84"/>
      <c r="BY175" s="84"/>
      <c r="BZ175" s="84"/>
      <c r="CA175" s="84"/>
      <c r="CB175" s="84"/>
      <c r="CC175" s="159"/>
    </row>
    <row r="176" spans="1:81" s="100" customFormat="1" ht="14">
      <c r="A176" s="86"/>
      <c r="B176" s="94" t="s">
        <v>169</v>
      </c>
      <c r="C176" s="95"/>
      <c r="D176" s="95"/>
      <c r="E176" s="95"/>
      <c r="F176" s="96"/>
      <c r="G176" s="96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150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150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150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150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150"/>
      <c r="BU176" s="95"/>
      <c r="BV176" s="95"/>
      <c r="BW176" s="95"/>
      <c r="BX176" s="95"/>
      <c r="BY176" s="95"/>
      <c r="BZ176" s="95"/>
      <c r="CA176" s="95"/>
      <c r="CB176" s="95"/>
      <c r="CC176" s="150"/>
    </row>
    <row r="177" spans="1:81" s="107" customFormat="1" ht="14">
      <c r="A177" s="101"/>
      <c r="B177" s="134" t="s">
        <v>107</v>
      </c>
      <c r="C177" s="67"/>
      <c r="D177" s="67"/>
      <c r="E177" s="67"/>
      <c r="F177" s="104"/>
      <c r="G177" s="104"/>
      <c r="H177" s="68">
        <v>0</v>
      </c>
      <c r="I177" s="68">
        <v>0</v>
      </c>
      <c r="J177" s="68">
        <v>0</v>
      </c>
      <c r="K177" s="68">
        <v>0</v>
      </c>
      <c r="L177" s="68">
        <v>0</v>
      </c>
      <c r="M177" s="68">
        <v>0</v>
      </c>
      <c r="N177" s="68">
        <v>0</v>
      </c>
      <c r="O177" s="68">
        <v>0</v>
      </c>
      <c r="P177" s="68">
        <v>0</v>
      </c>
      <c r="Q177" s="68">
        <v>0</v>
      </c>
      <c r="R177" s="68">
        <v>0</v>
      </c>
      <c r="S177" s="68">
        <v>0</v>
      </c>
      <c r="T177" s="151">
        <v>0</v>
      </c>
      <c r="U177" s="68">
        <v>0</v>
      </c>
      <c r="V177" s="68">
        <v>0</v>
      </c>
      <c r="W177" s="68">
        <v>0</v>
      </c>
      <c r="X177" s="68">
        <v>0</v>
      </c>
      <c r="Y177" s="68">
        <v>0</v>
      </c>
      <c r="Z177" s="68">
        <v>0</v>
      </c>
      <c r="AA177" s="68">
        <v>0</v>
      </c>
      <c r="AB177" s="68">
        <v>0</v>
      </c>
      <c r="AC177" s="68">
        <v>0</v>
      </c>
      <c r="AD177" s="68">
        <v>0</v>
      </c>
      <c r="AE177" s="68">
        <v>0</v>
      </c>
      <c r="AF177" s="68">
        <v>0</v>
      </c>
      <c r="AG177" s="151">
        <v>0</v>
      </c>
      <c r="AH177" s="68">
        <v>0</v>
      </c>
      <c r="AI177" s="68">
        <v>0</v>
      </c>
      <c r="AJ177" s="68">
        <v>0</v>
      </c>
      <c r="AK177" s="68">
        <v>0</v>
      </c>
      <c r="AL177" s="68">
        <v>0</v>
      </c>
      <c r="AM177" s="68">
        <v>0</v>
      </c>
      <c r="AN177" s="68">
        <v>0</v>
      </c>
      <c r="AO177" s="68">
        <v>0</v>
      </c>
      <c r="AP177" s="68">
        <v>0</v>
      </c>
      <c r="AQ177" s="68">
        <v>0</v>
      </c>
      <c r="AR177" s="68">
        <v>0</v>
      </c>
      <c r="AS177" s="68">
        <v>0</v>
      </c>
      <c r="AT177" s="151">
        <v>0</v>
      </c>
      <c r="AU177" s="68">
        <v>0</v>
      </c>
      <c r="AV177" s="68">
        <v>0</v>
      </c>
      <c r="AW177" s="68">
        <v>0</v>
      </c>
      <c r="AX177" s="68">
        <v>0</v>
      </c>
      <c r="AY177" s="68">
        <v>0</v>
      </c>
      <c r="AZ177" s="68">
        <v>0</v>
      </c>
      <c r="BA177" s="68">
        <v>0</v>
      </c>
      <c r="BB177" s="68">
        <v>0</v>
      </c>
      <c r="BC177" s="68">
        <v>0</v>
      </c>
      <c r="BD177" s="68">
        <v>0</v>
      </c>
      <c r="BE177" s="68">
        <v>0</v>
      </c>
      <c r="BF177" s="68">
        <v>0</v>
      </c>
      <c r="BG177" s="151">
        <v>0</v>
      </c>
      <c r="BH177" s="68">
        <v>0</v>
      </c>
      <c r="BI177" s="68">
        <v>0</v>
      </c>
      <c r="BJ177" s="68">
        <v>0</v>
      </c>
      <c r="BK177" s="68">
        <v>0</v>
      </c>
      <c r="BL177" s="68">
        <v>0</v>
      </c>
      <c r="BM177" s="68">
        <v>0</v>
      </c>
      <c r="BN177" s="68">
        <v>0</v>
      </c>
      <c r="BO177" s="68">
        <v>0</v>
      </c>
      <c r="BP177" s="68">
        <v>0</v>
      </c>
      <c r="BQ177" s="68">
        <v>0</v>
      </c>
      <c r="BR177" s="68">
        <v>0</v>
      </c>
      <c r="BS177" s="68">
        <v>0</v>
      </c>
      <c r="BT177" s="151">
        <v>0</v>
      </c>
      <c r="BU177" s="68">
        <v>619005.43315707997</v>
      </c>
      <c r="BV177" s="68">
        <v>865970.23315708002</v>
      </c>
      <c r="BW177" s="68">
        <v>554419.20315707999</v>
      </c>
      <c r="BX177" s="68">
        <v>636498.68315708009</v>
      </c>
      <c r="BY177" s="68">
        <v>490866.36</v>
      </c>
      <c r="BZ177" s="68">
        <v>609090.94880000001</v>
      </c>
      <c r="CA177" s="68">
        <v>615979.41</v>
      </c>
      <c r="CB177" s="68">
        <v>643332.6399999999</v>
      </c>
      <c r="CC177" s="151">
        <v>5035162.9114283193</v>
      </c>
    </row>
    <row r="178" spans="1:81" s="93" customFormat="1" ht="14">
      <c r="A178" s="86"/>
      <c r="B178" s="102" t="s">
        <v>108</v>
      </c>
      <c r="C178" s="65"/>
      <c r="D178" s="65"/>
      <c r="E178" s="65"/>
      <c r="F178" s="108"/>
      <c r="G178" s="108"/>
      <c r="H178" s="62">
        <v>0</v>
      </c>
      <c r="I178" s="62">
        <v>0</v>
      </c>
      <c r="J178" s="62">
        <v>0</v>
      </c>
      <c r="K178" s="62">
        <v>0</v>
      </c>
      <c r="L178" s="62">
        <v>0</v>
      </c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>
        <v>0</v>
      </c>
      <c r="S178" s="62">
        <v>0</v>
      </c>
      <c r="T178" s="152">
        <v>0</v>
      </c>
      <c r="U178" s="62">
        <v>0</v>
      </c>
      <c r="V178" s="62">
        <v>0</v>
      </c>
      <c r="W178" s="62">
        <v>0</v>
      </c>
      <c r="X178" s="62">
        <v>0</v>
      </c>
      <c r="Y178" s="62">
        <v>0</v>
      </c>
      <c r="Z178" s="62">
        <v>0</v>
      </c>
      <c r="AA178" s="62">
        <v>0</v>
      </c>
      <c r="AB178" s="62">
        <v>0</v>
      </c>
      <c r="AC178" s="62">
        <v>0</v>
      </c>
      <c r="AD178" s="62">
        <v>0</v>
      </c>
      <c r="AE178" s="62">
        <v>0</v>
      </c>
      <c r="AF178" s="62">
        <v>0</v>
      </c>
      <c r="AG178" s="152">
        <v>0</v>
      </c>
      <c r="AH178" s="62">
        <v>0</v>
      </c>
      <c r="AI178" s="62">
        <v>0</v>
      </c>
      <c r="AJ178" s="62">
        <v>0</v>
      </c>
      <c r="AK178" s="62">
        <v>0</v>
      </c>
      <c r="AL178" s="62">
        <v>0</v>
      </c>
      <c r="AM178" s="62">
        <v>0</v>
      </c>
      <c r="AN178" s="62">
        <v>0</v>
      </c>
      <c r="AO178" s="62">
        <v>0</v>
      </c>
      <c r="AP178" s="62">
        <v>0</v>
      </c>
      <c r="AQ178" s="62">
        <v>0</v>
      </c>
      <c r="AR178" s="62">
        <v>0</v>
      </c>
      <c r="AS178" s="62">
        <v>0</v>
      </c>
      <c r="AT178" s="152">
        <v>0</v>
      </c>
      <c r="AU178" s="62">
        <v>0</v>
      </c>
      <c r="AV178" s="62">
        <v>0</v>
      </c>
      <c r="AW178" s="62">
        <v>0</v>
      </c>
      <c r="AX178" s="62">
        <v>0</v>
      </c>
      <c r="AY178" s="62">
        <v>0</v>
      </c>
      <c r="AZ178" s="62">
        <v>0</v>
      </c>
      <c r="BA178" s="62">
        <v>0</v>
      </c>
      <c r="BB178" s="62">
        <v>0</v>
      </c>
      <c r="BC178" s="62">
        <v>0</v>
      </c>
      <c r="BD178" s="62">
        <v>0</v>
      </c>
      <c r="BE178" s="62">
        <v>0</v>
      </c>
      <c r="BF178" s="62">
        <v>0</v>
      </c>
      <c r="BG178" s="152">
        <v>0</v>
      </c>
      <c r="BH178" s="62">
        <v>0</v>
      </c>
      <c r="BI178" s="62">
        <v>0</v>
      </c>
      <c r="BJ178" s="62">
        <v>0</v>
      </c>
      <c r="BK178" s="62">
        <v>0</v>
      </c>
      <c r="BL178" s="62">
        <v>0</v>
      </c>
      <c r="BM178" s="62">
        <v>0</v>
      </c>
      <c r="BN178" s="62">
        <v>0</v>
      </c>
      <c r="BO178" s="62">
        <v>0</v>
      </c>
      <c r="BP178" s="62">
        <v>0</v>
      </c>
      <c r="BQ178" s="62">
        <v>0</v>
      </c>
      <c r="BR178" s="62">
        <v>0</v>
      </c>
      <c r="BS178" s="62">
        <v>0</v>
      </c>
      <c r="BT178" s="152">
        <v>0</v>
      </c>
      <c r="BU178" s="62">
        <v>498831.29315707996</v>
      </c>
      <c r="BV178" s="62">
        <v>811312.37315708003</v>
      </c>
      <c r="BW178" s="62">
        <v>499920.65315708</v>
      </c>
      <c r="BX178" s="62">
        <v>536907.49315708003</v>
      </c>
      <c r="BY178" s="62">
        <v>419186.19</v>
      </c>
      <c r="BZ178" s="62">
        <v>518319.38000000006</v>
      </c>
      <c r="CA178" s="62">
        <v>538333.04</v>
      </c>
      <c r="CB178" s="62">
        <v>562227.57999999984</v>
      </c>
      <c r="CC178" s="152">
        <v>4385038.0026283199</v>
      </c>
    </row>
    <row r="179" spans="1:81" s="86" customFormat="1">
      <c r="B179" s="102" t="s">
        <v>109</v>
      </c>
      <c r="C179" s="65"/>
      <c r="D179" s="65"/>
      <c r="E179" s="65"/>
      <c r="F179" s="108"/>
      <c r="G179" s="108"/>
      <c r="H179" s="62">
        <v>0</v>
      </c>
      <c r="I179" s="62">
        <v>0</v>
      </c>
      <c r="J179" s="62">
        <v>0</v>
      </c>
      <c r="K179" s="62">
        <v>0</v>
      </c>
      <c r="L179" s="62">
        <v>0</v>
      </c>
      <c r="M179" s="62">
        <v>0</v>
      </c>
      <c r="N179" s="62">
        <v>0</v>
      </c>
      <c r="O179" s="62">
        <v>0</v>
      </c>
      <c r="P179" s="62">
        <v>0</v>
      </c>
      <c r="Q179" s="62">
        <v>0</v>
      </c>
      <c r="R179" s="62">
        <v>0</v>
      </c>
      <c r="S179" s="62">
        <v>0</v>
      </c>
      <c r="T179" s="152">
        <v>0</v>
      </c>
      <c r="U179" s="62">
        <v>0</v>
      </c>
      <c r="V179" s="62">
        <v>0</v>
      </c>
      <c r="W179" s="62">
        <v>0</v>
      </c>
      <c r="X179" s="62">
        <v>0</v>
      </c>
      <c r="Y179" s="62">
        <v>0</v>
      </c>
      <c r="Z179" s="62">
        <v>0</v>
      </c>
      <c r="AA179" s="62">
        <v>0</v>
      </c>
      <c r="AB179" s="62">
        <v>0</v>
      </c>
      <c r="AC179" s="62">
        <v>0</v>
      </c>
      <c r="AD179" s="62">
        <v>0</v>
      </c>
      <c r="AE179" s="62">
        <v>0</v>
      </c>
      <c r="AF179" s="62">
        <v>0</v>
      </c>
      <c r="AG179" s="152">
        <v>0</v>
      </c>
      <c r="AH179" s="62">
        <v>0</v>
      </c>
      <c r="AI179" s="62">
        <v>0</v>
      </c>
      <c r="AJ179" s="62">
        <v>0</v>
      </c>
      <c r="AK179" s="62">
        <v>0</v>
      </c>
      <c r="AL179" s="62">
        <v>0</v>
      </c>
      <c r="AM179" s="62">
        <v>0</v>
      </c>
      <c r="AN179" s="62">
        <v>0</v>
      </c>
      <c r="AO179" s="62">
        <v>0</v>
      </c>
      <c r="AP179" s="62">
        <v>0</v>
      </c>
      <c r="AQ179" s="62">
        <v>0</v>
      </c>
      <c r="AR179" s="62">
        <v>0</v>
      </c>
      <c r="AS179" s="62">
        <v>0</v>
      </c>
      <c r="AT179" s="152">
        <v>0</v>
      </c>
      <c r="AU179" s="62">
        <v>0</v>
      </c>
      <c r="AV179" s="62">
        <v>0</v>
      </c>
      <c r="AW179" s="62">
        <v>0</v>
      </c>
      <c r="AX179" s="62">
        <v>0</v>
      </c>
      <c r="AY179" s="62">
        <v>0</v>
      </c>
      <c r="AZ179" s="62">
        <v>0</v>
      </c>
      <c r="BA179" s="62">
        <v>0</v>
      </c>
      <c r="BB179" s="62">
        <v>0</v>
      </c>
      <c r="BC179" s="62">
        <v>0</v>
      </c>
      <c r="BD179" s="62">
        <v>0</v>
      </c>
      <c r="BE179" s="62">
        <v>0</v>
      </c>
      <c r="BF179" s="62">
        <v>0</v>
      </c>
      <c r="BG179" s="152">
        <v>0</v>
      </c>
      <c r="BH179" s="62">
        <v>0</v>
      </c>
      <c r="BI179" s="62">
        <v>0</v>
      </c>
      <c r="BJ179" s="62">
        <v>0</v>
      </c>
      <c r="BK179" s="62">
        <v>0</v>
      </c>
      <c r="BL179" s="62">
        <v>0</v>
      </c>
      <c r="BM179" s="62">
        <v>0</v>
      </c>
      <c r="BN179" s="62">
        <v>0</v>
      </c>
      <c r="BO179" s="62">
        <v>0</v>
      </c>
      <c r="BP179" s="62">
        <v>0</v>
      </c>
      <c r="BQ179" s="62">
        <v>0</v>
      </c>
      <c r="BR179" s="62">
        <v>0</v>
      </c>
      <c r="BS179" s="62">
        <v>0</v>
      </c>
      <c r="BT179" s="152">
        <v>0</v>
      </c>
      <c r="BU179" s="62">
        <v>120174.14</v>
      </c>
      <c r="BV179" s="62">
        <v>54657.86</v>
      </c>
      <c r="BW179" s="62">
        <v>54498.549999999996</v>
      </c>
      <c r="BX179" s="62">
        <v>99591.19</v>
      </c>
      <c r="BY179" s="62">
        <v>71680.17</v>
      </c>
      <c r="BZ179" s="62">
        <v>90771.568799999965</v>
      </c>
      <c r="CA179" s="62">
        <v>77646.37</v>
      </c>
      <c r="CB179" s="62">
        <v>81105.06</v>
      </c>
      <c r="CC179" s="152">
        <v>650124.90879999986</v>
      </c>
    </row>
    <row r="180" spans="1:81" s="86" customFormat="1">
      <c r="B180" s="102" t="s">
        <v>110</v>
      </c>
      <c r="C180" s="67"/>
      <c r="D180" s="67"/>
      <c r="E180" s="67"/>
      <c r="F180" s="108"/>
      <c r="G180" s="108"/>
      <c r="H180" s="62">
        <v>0</v>
      </c>
      <c r="I180" s="62">
        <v>0</v>
      </c>
      <c r="J180" s="62">
        <v>0</v>
      </c>
      <c r="K180" s="62">
        <v>0</v>
      </c>
      <c r="L180" s="62">
        <v>0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0</v>
      </c>
      <c r="S180" s="62">
        <v>0</v>
      </c>
      <c r="T180" s="152">
        <v>0</v>
      </c>
      <c r="U180" s="62">
        <v>0</v>
      </c>
      <c r="V180" s="62">
        <v>0</v>
      </c>
      <c r="W180" s="62">
        <v>0</v>
      </c>
      <c r="X180" s="62">
        <v>0</v>
      </c>
      <c r="Y180" s="62">
        <v>0</v>
      </c>
      <c r="Z180" s="62">
        <v>0</v>
      </c>
      <c r="AA180" s="62">
        <v>0</v>
      </c>
      <c r="AB180" s="62">
        <v>0</v>
      </c>
      <c r="AC180" s="62">
        <v>0</v>
      </c>
      <c r="AD180" s="62">
        <v>0</v>
      </c>
      <c r="AE180" s="62">
        <v>0</v>
      </c>
      <c r="AF180" s="62">
        <v>0</v>
      </c>
      <c r="AG180" s="152">
        <v>0</v>
      </c>
      <c r="AH180" s="62">
        <v>0</v>
      </c>
      <c r="AI180" s="62">
        <v>0</v>
      </c>
      <c r="AJ180" s="62">
        <v>0</v>
      </c>
      <c r="AK180" s="62">
        <v>0</v>
      </c>
      <c r="AL180" s="62">
        <v>0</v>
      </c>
      <c r="AM180" s="62">
        <v>0</v>
      </c>
      <c r="AN180" s="62">
        <v>0</v>
      </c>
      <c r="AO180" s="62">
        <v>0</v>
      </c>
      <c r="AP180" s="62">
        <v>0</v>
      </c>
      <c r="AQ180" s="62">
        <v>0</v>
      </c>
      <c r="AR180" s="62">
        <v>0</v>
      </c>
      <c r="AS180" s="62">
        <v>0</v>
      </c>
      <c r="AT180" s="152">
        <v>0</v>
      </c>
      <c r="AU180" s="62">
        <v>0</v>
      </c>
      <c r="AV180" s="62">
        <v>0</v>
      </c>
      <c r="AW180" s="62">
        <v>0</v>
      </c>
      <c r="AX180" s="62">
        <v>0</v>
      </c>
      <c r="AY180" s="62">
        <v>0</v>
      </c>
      <c r="AZ180" s="62">
        <v>0</v>
      </c>
      <c r="BA180" s="62">
        <v>0</v>
      </c>
      <c r="BB180" s="62">
        <v>0</v>
      </c>
      <c r="BC180" s="62">
        <v>0</v>
      </c>
      <c r="BD180" s="62">
        <v>0</v>
      </c>
      <c r="BE180" s="62">
        <v>0</v>
      </c>
      <c r="BF180" s="62">
        <v>0</v>
      </c>
      <c r="BG180" s="152">
        <v>0</v>
      </c>
      <c r="BH180" s="62">
        <v>0</v>
      </c>
      <c r="BI180" s="62">
        <v>0</v>
      </c>
      <c r="BJ180" s="62">
        <v>0</v>
      </c>
      <c r="BK180" s="62">
        <v>0</v>
      </c>
      <c r="BL180" s="62">
        <v>0</v>
      </c>
      <c r="BM180" s="62">
        <v>0</v>
      </c>
      <c r="BN180" s="62">
        <v>0</v>
      </c>
      <c r="BO180" s="62">
        <v>0</v>
      </c>
      <c r="BP180" s="62">
        <v>0</v>
      </c>
      <c r="BQ180" s="62">
        <v>0</v>
      </c>
      <c r="BR180" s="62">
        <v>0</v>
      </c>
      <c r="BS180" s="62">
        <v>0</v>
      </c>
      <c r="BT180" s="152">
        <v>0</v>
      </c>
      <c r="BU180" s="62"/>
      <c r="BV180" s="62"/>
      <c r="BW180" s="62"/>
      <c r="BX180" s="62"/>
      <c r="BY180" s="62"/>
      <c r="BZ180" s="62"/>
      <c r="CA180" s="62"/>
      <c r="CB180" s="62"/>
      <c r="CC180" s="152">
        <v>0</v>
      </c>
    </row>
    <row r="181" spans="1:81" s="86" customFormat="1">
      <c r="B181" s="102" t="s">
        <v>111</v>
      </c>
      <c r="C181" s="67"/>
      <c r="D181" s="67"/>
      <c r="E181" s="67"/>
      <c r="F181" s="108"/>
      <c r="G181" s="108"/>
      <c r="H181" s="62">
        <v>0</v>
      </c>
      <c r="I181" s="62">
        <v>0</v>
      </c>
      <c r="J181" s="62">
        <v>0</v>
      </c>
      <c r="K181" s="62">
        <v>0</v>
      </c>
      <c r="L181" s="62">
        <v>0</v>
      </c>
      <c r="M181" s="62">
        <v>0</v>
      </c>
      <c r="N181" s="62">
        <v>0</v>
      </c>
      <c r="O181" s="62">
        <v>0</v>
      </c>
      <c r="P181" s="62">
        <v>0</v>
      </c>
      <c r="Q181" s="62">
        <v>0</v>
      </c>
      <c r="R181" s="62">
        <v>0</v>
      </c>
      <c r="S181" s="62">
        <v>0</v>
      </c>
      <c r="T181" s="152">
        <v>0</v>
      </c>
      <c r="U181" s="62">
        <v>0</v>
      </c>
      <c r="V181" s="62">
        <v>0</v>
      </c>
      <c r="W181" s="62">
        <v>0</v>
      </c>
      <c r="X181" s="62">
        <v>0</v>
      </c>
      <c r="Y181" s="62">
        <v>0</v>
      </c>
      <c r="Z181" s="62">
        <v>0</v>
      </c>
      <c r="AA181" s="62">
        <v>0</v>
      </c>
      <c r="AB181" s="62">
        <v>0</v>
      </c>
      <c r="AC181" s="62">
        <v>0</v>
      </c>
      <c r="AD181" s="62">
        <v>0</v>
      </c>
      <c r="AE181" s="62">
        <v>0</v>
      </c>
      <c r="AF181" s="62">
        <v>0</v>
      </c>
      <c r="AG181" s="152">
        <v>0</v>
      </c>
      <c r="AH181" s="62">
        <v>0</v>
      </c>
      <c r="AI181" s="62">
        <v>0</v>
      </c>
      <c r="AJ181" s="62">
        <v>0</v>
      </c>
      <c r="AK181" s="62">
        <v>0</v>
      </c>
      <c r="AL181" s="62">
        <v>0</v>
      </c>
      <c r="AM181" s="62">
        <v>0</v>
      </c>
      <c r="AN181" s="62">
        <v>0</v>
      </c>
      <c r="AO181" s="62">
        <v>0</v>
      </c>
      <c r="AP181" s="62">
        <v>0</v>
      </c>
      <c r="AQ181" s="62">
        <v>0</v>
      </c>
      <c r="AR181" s="62">
        <v>0</v>
      </c>
      <c r="AS181" s="62">
        <v>0</v>
      </c>
      <c r="AT181" s="152">
        <v>0</v>
      </c>
      <c r="AU181" s="62">
        <v>0</v>
      </c>
      <c r="AV181" s="62">
        <v>0</v>
      </c>
      <c r="AW181" s="62">
        <v>0</v>
      </c>
      <c r="AX181" s="62">
        <v>0</v>
      </c>
      <c r="AY181" s="62">
        <v>0</v>
      </c>
      <c r="AZ181" s="62">
        <v>0</v>
      </c>
      <c r="BA181" s="62">
        <v>0</v>
      </c>
      <c r="BB181" s="62">
        <v>0</v>
      </c>
      <c r="BC181" s="62">
        <v>0</v>
      </c>
      <c r="BD181" s="62">
        <v>0</v>
      </c>
      <c r="BE181" s="62">
        <v>0</v>
      </c>
      <c r="BF181" s="62">
        <v>0</v>
      </c>
      <c r="BG181" s="152">
        <v>0</v>
      </c>
      <c r="BH181" s="62">
        <v>0</v>
      </c>
      <c r="BI181" s="62">
        <v>0</v>
      </c>
      <c r="BJ181" s="62">
        <v>0</v>
      </c>
      <c r="BK181" s="62">
        <v>0</v>
      </c>
      <c r="BL181" s="62">
        <v>0</v>
      </c>
      <c r="BM181" s="62">
        <v>0</v>
      </c>
      <c r="BN181" s="62">
        <v>0</v>
      </c>
      <c r="BO181" s="62">
        <v>0</v>
      </c>
      <c r="BP181" s="62">
        <v>0</v>
      </c>
      <c r="BQ181" s="62">
        <v>0</v>
      </c>
      <c r="BR181" s="62">
        <v>0</v>
      </c>
      <c r="BS181" s="62">
        <v>0</v>
      </c>
      <c r="BT181" s="152">
        <v>0</v>
      </c>
      <c r="BU181" s="62"/>
      <c r="BV181" s="62"/>
      <c r="BW181" s="62"/>
      <c r="BX181" s="62"/>
      <c r="BY181" s="62"/>
      <c r="BZ181" s="62"/>
      <c r="CA181" s="62"/>
      <c r="CB181" s="62"/>
      <c r="CC181" s="152">
        <v>0</v>
      </c>
    </row>
    <row r="182" spans="1:81" s="111" customFormat="1" ht="14">
      <c r="A182" s="86"/>
      <c r="B182" s="102" t="s">
        <v>112</v>
      </c>
      <c r="C182" s="65"/>
      <c r="D182" s="65"/>
      <c r="E182" s="65"/>
      <c r="F182" s="108"/>
      <c r="G182" s="108"/>
      <c r="H182" s="62">
        <v>0</v>
      </c>
      <c r="I182" s="62">
        <v>0</v>
      </c>
      <c r="J182" s="62">
        <v>0</v>
      </c>
      <c r="K182" s="62">
        <v>0</v>
      </c>
      <c r="L182" s="62">
        <v>0</v>
      </c>
      <c r="M182" s="62">
        <v>0</v>
      </c>
      <c r="N182" s="62">
        <v>0</v>
      </c>
      <c r="O182" s="62">
        <v>0</v>
      </c>
      <c r="P182" s="62">
        <v>0</v>
      </c>
      <c r="Q182" s="62">
        <v>0</v>
      </c>
      <c r="R182" s="62">
        <v>0</v>
      </c>
      <c r="S182" s="62">
        <v>0</v>
      </c>
      <c r="T182" s="152">
        <v>0</v>
      </c>
      <c r="U182" s="62">
        <v>0</v>
      </c>
      <c r="V182" s="62">
        <v>0</v>
      </c>
      <c r="W182" s="62">
        <v>0</v>
      </c>
      <c r="X182" s="62">
        <v>0</v>
      </c>
      <c r="Y182" s="62">
        <v>0</v>
      </c>
      <c r="Z182" s="62">
        <v>0</v>
      </c>
      <c r="AA182" s="62">
        <v>0</v>
      </c>
      <c r="AB182" s="62">
        <v>0</v>
      </c>
      <c r="AC182" s="62">
        <v>0</v>
      </c>
      <c r="AD182" s="62">
        <v>0</v>
      </c>
      <c r="AE182" s="62">
        <v>0</v>
      </c>
      <c r="AF182" s="62">
        <v>0</v>
      </c>
      <c r="AG182" s="152">
        <v>0</v>
      </c>
      <c r="AH182" s="62">
        <v>0</v>
      </c>
      <c r="AI182" s="62">
        <v>0</v>
      </c>
      <c r="AJ182" s="62">
        <v>0</v>
      </c>
      <c r="AK182" s="62">
        <v>0</v>
      </c>
      <c r="AL182" s="62">
        <v>0</v>
      </c>
      <c r="AM182" s="62">
        <v>0</v>
      </c>
      <c r="AN182" s="62">
        <v>0</v>
      </c>
      <c r="AO182" s="62">
        <v>0</v>
      </c>
      <c r="AP182" s="62">
        <v>0</v>
      </c>
      <c r="AQ182" s="62">
        <v>0</v>
      </c>
      <c r="AR182" s="62">
        <v>0</v>
      </c>
      <c r="AS182" s="62">
        <v>0</v>
      </c>
      <c r="AT182" s="152">
        <v>0</v>
      </c>
      <c r="AU182" s="62">
        <v>0</v>
      </c>
      <c r="AV182" s="62">
        <v>0</v>
      </c>
      <c r="AW182" s="62">
        <v>0</v>
      </c>
      <c r="AX182" s="62">
        <v>0</v>
      </c>
      <c r="AY182" s="62">
        <v>0</v>
      </c>
      <c r="AZ182" s="62">
        <v>0</v>
      </c>
      <c r="BA182" s="62">
        <v>0</v>
      </c>
      <c r="BB182" s="62">
        <v>0</v>
      </c>
      <c r="BC182" s="62">
        <v>0</v>
      </c>
      <c r="BD182" s="62">
        <v>0</v>
      </c>
      <c r="BE182" s="62">
        <v>0</v>
      </c>
      <c r="BF182" s="62">
        <v>0</v>
      </c>
      <c r="BG182" s="152">
        <v>0</v>
      </c>
      <c r="BH182" s="62">
        <v>0</v>
      </c>
      <c r="BI182" s="62">
        <v>0</v>
      </c>
      <c r="BJ182" s="62">
        <v>0</v>
      </c>
      <c r="BK182" s="62">
        <v>0</v>
      </c>
      <c r="BL182" s="62">
        <v>0</v>
      </c>
      <c r="BM182" s="62">
        <v>0</v>
      </c>
      <c r="BN182" s="62">
        <v>0</v>
      </c>
      <c r="BO182" s="62">
        <v>0</v>
      </c>
      <c r="BP182" s="62">
        <v>0</v>
      </c>
      <c r="BQ182" s="62">
        <v>0</v>
      </c>
      <c r="BR182" s="62">
        <v>0</v>
      </c>
      <c r="BS182" s="62">
        <v>0</v>
      </c>
      <c r="BT182" s="152">
        <v>0</v>
      </c>
      <c r="BU182" s="62"/>
      <c r="BV182" s="62"/>
      <c r="BW182" s="62"/>
      <c r="BX182" s="62"/>
      <c r="BY182" s="62"/>
      <c r="BZ182" s="62"/>
      <c r="CA182" s="62"/>
      <c r="CB182" s="62"/>
      <c r="CC182" s="152">
        <v>0</v>
      </c>
    </row>
    <row r="183" spans="1:81" s="107" customFormat="1" ht="14">
      <c r="A183" s="86"/>
      <c r="B183" s="134" t="s">
        <v>113</v>
      </c>
      <c r="C183" s="112"/>
      <c r="D183" s="112"/>
      <c r="E183" s="112"/>
      <c r="F183" s="84"/>
      <c r="G183" s="84"/>
      <c r="H183" s="153">
        <v>0</v>
      </c>
      <c r="I183" s="153">
        <v>0</v>
      </c>
      <c r="J183" s="153">
        <v>0</v>
      </c>
      <c r="K183" s="131">
        <v>0</v>
      </c>
      <c r="L183" s="131">
        <v>0</v>
      </c>
      <c r="M183" s="131">
        <v>0</v>
      </c>
      <c r="N183" s="131">
        <v>0</v>
      </c>
      <c r="O183" s="131">
        <v>0</v>
      </c>
      <c r="P183" s="131">
        <v>0</v>
      </c>
      <c r="Q183" s="131">
        <v>0</v>
      </c>
      <c r="R183" s="131">
        <v>0</v>
      </c>
      <c r="S183" s="131">
        <v>0</v>
      </c>
      <c r="T183" s="154">
        <v>0</v>
      </c>
      <c r="U183" s="131">
        <v>0</v>
      </c>
      <c r="V183" s="131">
        <v>0</v>
      </c>
      <c r="W183" s="131">
        <v>0</v>
      </c>
      <c r="X183" s="131">
        <v>0</v>
      </c>
      <c r="Y183" s="131">
        <v>0</v>
      </c>
      <c r="Z183" s="131">
        <v>0</v>
      </c>
      <c r="AA183" s="131">
        <v>0</v>
      </c>
      <c r="AB183" s="131">
        <v>0</v>
      </c>
      <c r="AC183" s="131">
        <v>0</v>
      </c>
      <c r="AD183" s="131">
        <v>0</v>
      </c>
      <c r="AE183" s="131">
        <v>0</v>
      </c>
      <c r="AF183" s="131">
        <v>0</v>
      </c>
      <c r="AG183" s="154">
        <v>0</v>
      </c>
      <c r="AH183" s="131">
        <v>0</v>
      </c>
      <c r="AI183" s="131">
        <v>0</v>
      </c>
      <c r="AJ183" s="131">
        <v>0</v>
      </c>
      <c r="AK183" s="131">
        <v>0</v>
      </c>
      <c r="AL183" s="131">
        <v>0</v>
      </c>
      <c r="AM183" s="131">
        <v>0</v>
      </c>
      <c r="AN183" s="131">
        <v>0</v>
      </c>
      <c r="AO183" s="131">
        <v>0</v>
      </c>
      <c r="AP183" s="131">
        <v>0</v>
      </c>
      <c r="AQ183" s="131">
        <v>0</v>
      </c>
      <c r="AR183" s="131">
        <v>0</v>
      </c>
      <c r="AS183" s="131">
        <v>0</v>
      </c>
      <c r="AT183" s="154">
        <v>0</v>
      </c>
      <c r="AU183" s="131">
        <v>0</v>
      </c>
      <c r="AV183" s="131">
        <v>0</v>
      </c>
      <c r="AW183" s="131">
        <v>0</v>
      </c>
      <c r="AX183" s="131">
        <v>0</v>
      </c>
      <c r="AY183" s="131">
        <v>0</v>
      </c>
      <c r="AZ183" s="131">
        <v>0</v>
      </c>
      <c r="BA183" s="131">
        <v>0</v>
      </c>
      <c r="BB183" s="131">
        <v>0</v>
      </c>
      <c r="BC183" s="131">
        <v>0</v>
      </c>
      <c r="BD183" s="131">
        <v>0</v>
      </c>
      <c r="BE183" s="131">
        <v>0</v>
      </c>
      <c r="BF183" s="131">
        <v>0</v>
      </c>
      <c r="BG183" s="154">
        <v>0</v>
      </c>
      <c r="BH183" s="131">
        <v>0</v>
      </c>
      <c r="BI183" s="131">
        <v>0</v>
      </c>
      <c r="BJ183" s="131">
        <v>0</v>
      </c>
      <c r="BK183" s="131">
        <v>0</v>
      </c>
      <c r="BL183" s="131">
        <v>0</v>
      </c>
      <c r="BM183" s="131">
        <v>0</v>
      </c>
      <c r="BN183" s="131">
        <v>0</v>
      </c>
      <c r="BO183" s="131">
        <v>0</v>
      </c>
      <c r="BP183" s="131">
        <v>0</v>
      </c>
      <c r="BQ183" s="131">
        <v>0</v>
      </c>
      <c r="BR183" s="131">
        <v>0</v>
      </c>
      <c r="BS183" s="131">
        <v>0</v>
      </c>
      <c r="BT183" s="154">
        <v>0</v>
      </c>
      <c r="BU183" s="131">
        <v>-40792.68315707997</v>
      </c>
      <c r="BV183" s="131">
        <v>-13486.153157080174</v>
      </c>
      <c r="BW183" s="131">
        <v>-60240.733157080016</v>
      </c>
      <c r="BX183" s="131">
        <v>-88368.623157079914</v>
      </c>
      <c r="BY183" s="131">
        <v>49133.640000000014</v>
      </c>
      <c r="BZ183" s="131">
        <v>-60090.948800000013</v>
      </c>
      <c r="CA183" s="131">
        <v>-66979.410000000033</v>
      </c>
      <c r="CB183" s="131">
        <v>-217096.32049999991</v>
      </c>
      <c r="CC183" s="154">
        <v>-497921.23192832002</v>
      </c>
    </row>
    <row r="184" spans="1:81" s="86" customFormat="1">
      <c r="A184" s="115"/>
      <c r="B184" s="102" t="s">
        <v>114</v>
      </c>
      <c r="C184" s="65"/>
      <c r="D184" s="65"/>
      <c r="E184" s="65"/>
      <c r="F184" s="108"/>
      <c r="G184" s="108"/>
      <c r="H184" s="62">
        <v>0</v>
      </c>
      <c r="I184" s="62">
        <v>0</v>
      </c>
      <c r="J184" s="62">
        <v>0</v>
      </c>
      <c r="K184" s="62">
        <v>0</v>
      </c>
      <c r="L184" s="62">
        <v>0</v>
      </c>
      <c r="M184" s="62">
        <v>0</v>
      </c>
      <c r="N184" s="62">
        <v>0</v>
      </c>
      <c r="O184" s="62">
        <v>0</v>
      </c>
      <c r="P184" s="62">
        <v>0</v>
      </c>
      <c r="Q184" s="62">
        <v>0</v>
      </c>
      <c r="R184" s="62">
        <v>0</v>
      </c>
      <c r="S184" s="62">
        <v>0</v>
      </c>
      <c r="T184" s="152">
        <v>0</v>
      </c>
      <c r="U184" s="62">
        <v>0</v>
      </c>
      <c r="V184" s="62">
        <v>0</v>
      </c>
      <c r="W184" s="62">
        <v>0</v>
      </c>
      <c r="X184" s="62">
        <v>0</v>
      </c>
      <c r="Y184" s="62">
        <v>0</v>
      </c>
      <c r="Z184" s="62">
        <v>0</v>
      </c>
      <c r="AA184" s="62">
        <v>0</v>
      </c>
      <c r="AB184" s="62">
        <v>0</v>
      </c>
      <c r="AC184" s="62">
        <v>0</v>
      </c>
      <c r="AD184" s="62">
        <v>0</v>
      </c>
      <c r="AE184" s="62">
        <v>0</v>
      </c>
      <c r="AF184" s="62">
        <v>0</v>
      </c>
      <c r="AG184" s="152">
        <v>0</v>
      </c>
      <c r="AH184" s="62">
        <v>0</v>
      </c>
      <c r="AI184" s="62">
        <v>0</v>
      </c>
      <c r="AJ184" s="62">
        <v>0</v>
      </c>
      <c r="AK184" s="62">
        <v>0</v>
      </c>
      <c r="AL184" s="62">
        <v>0</v>
      </c>
      <c r="AM184" s="62">
        <v>0</v>
      </c>
      <c r="AN184" s="62">
        <v>0</v>
      </c>
      <c r="AO184" s="62">
        <v>0</v>
      </c>
      <c r="AP184" s="62">
        <v>0</v>
      </c>
      <c r="AQ184" s="62">
        <v>0</v>
      </c>
      <c r="AR184" s="62">
        <v>0</v>
      </c>
      <c r="AS184" s="62">
        <v>0</v>
      </c>
      <c r="AT184" s="152">
        <v>0</v>
      </c>
      <c r="AU184" s="62">
        <v>0</v>
      </c>
      <c r="AV184" s="62">
        <v>0</v>
      </c>
      <c r="AW184" s="62">
        <v>0</v>
      </c>
      <c r="AX184" s="62">
        <v>0</v>
      </c>
      <c r="AY184" s="62">
        <v>0</v>
      </c>
      <c r="AZ184" s="62">
        <v>0</v>
      </c>
      <c r="BA184" s="62">
        <v>0</v>
      </c>
      <c r="BB184" s="62">
        <v>0</v>
      </c>
      <c r="BC184" s="62">
        <v>0</v>
      </c>
      <c r="BD184" s="62">
        <v>0</v>
      </c>
      <c r="BE184" s="62">
        <v>0</v>
      </c>
      <c r="BF184" s="62">
        <v>0</v>
      </c>
      <c r="BG184" s="152">
        <v>0</v>
      </c>
      <c r="BH184" s="62">
        <v>0</v>
      </c>
      <c r="BI184" s="62">
        <v>0</v>
      </c>
      <c r="BJ184" s="62">
        <v>0</v>
      </c>
      <c r="BK184" s="62">
        <v>0</v>
      </c>
      <c r="BL184" s="62">
        <v>0</v>
      </c>
      <c r="BM184" s="62">
        <v>0</v>
      </c>
      <c r="BN184" s="62">
        <v>0</v>
      </c>
      <c r="BO184" s="62">
        <v>0</v>
      </c>
      <c r="BP184" s="62">
        <v>0</v>
      </c>
      <c r="BQ184" s="62">
        <v>0</v>
      </c>
      <c r="BR184" s="62">
        <v>0</v>
      </c>
      <c r="BS184" s="62">
        <v>0</v>
      </c>
      <c r="BT184" s="152">
        <v>0</v>
      </c>
      <c r="BU184" s="62"/>
      <c r="BV184" s="62"/>
      <c r="BW184" s="62"/>
      <c r="BX184" s="62"/>
      <c r="BY184" s="62"/>
      <c r="BZ184" s="62"/>
      <c r="CA184" s="62"/>
      <c r="CB184" s="62"/>
      <c r="CC184" s="152">
        <v>0</v>
      </c>
    </row>
    <row r="185" spans="1:81" s="115" customFormat="1">
      <c r="B185" s="102" t="s">
        <v>115</v>
      </c>
      <c r="C185" s="65"/>
      <c r="D185" s="65"/>
      <c r="E185" s="65"/>
      <c r="F185" s="108"/>
      <c r="G185" s="108"/>
      <c r="H185" s="62">
        <v>0</v>
      </c>
      <c r="I185" s="62">
        <v>0</v>
      </c>
      <c r="J185" s="62">
        <v>0</v>
      </c>
      <c r="K185" s="62">
        <v>0</v>
      </c>
      <c r="L185" s="62">
        <v>0</v>
      </c>
      <c r="M185" s="62">
        <v>0</v>
      </c>
      <c r="N185" s="62">
        <v>0</v>
      </c>
      <c r="O185" s="62">
        <v>0</v>
      </c>
      <c r="P185" s="62">
        <v>0</v>
      </c>
      <c r="Q185" s="62">
        <v>0</v>
      </c>
      <c r="R185" s="62">
        <v>0</v>
      </c>
      <c r="S185" s="62">
        <v>0</v>
      </c>
      <c r="T185" s="152">
        <v>0</v>
      </c>
      <c r="U185" s="62">
        <v>0</v>
      </c>
      <c r="V185" s="62">
        <v>0</v>
      </c>
      <c r="W185" s="62">
        <v>0</v>
      </c>
      <c r="X185" s="62">
        <v>0</v>
      </c>
      <c r="Y185" s="62">
        <v>0</v>
      </c>
      <c r="Z185" s="62">
        <v>0</v>
      </c>
      <c r="AA185" s="62">
        <v>0</v>
      </c>
      <c r="AB185" s="62">
        <v>0</v>
      </c>
      <c r="AC185" s="62">
        <v>0</v>
      </c>
      <c r="AD185" s="62">
        <v>0</v>
      </c>
      <c r="AE185" s="62">
        <v>0</v>
      </c>
      <c r="AF185" s="62">
        <v>0</v>
      </c>
      <c r="AG185" s="152">
        <v>0</v>
      </c>
      <c r="AH185" s="62">
        <v>0</v>
      </c>
      <c r="AI185" s="62">
        <v>0</v>
      </c>
      <c r="AJ185" s="62">
        <v>0</v>
      </c>
      <c r="AK185" s="62">
        <v>0</v>
      </c>
      <c r="AL185" s="62">
        <v>0</v>
      </c>
      <c r="AM185" s="62">
        <v>0</v>
      </c>
      <c r="AN185" s="62">
        <v>0</v>
      </c>
      <c r="AO185" s="62">
        <v>0</v>
      </c>
      <c r="AP185" s="62">
        <v>0</v>
      </c>
      <c r="AQ185" s="62">
        <v>0</v>
      </c>
      <c r="AR185" s="62">
        <v>0</v>
      </c>
      <c r="AS185" s="62">
        <v>0</v>
      </c>
      <c r="AT185" s="152">
        <v>0</v>
      </c>
      <c r="AU185" s="62">
        <v>0</v>
      </c>
      <c r="AV185" s="62">
        <v>0</v>
      </c>
      <c r="AW185" s="62">
        <v>0</v>
      </c>
      <c r="AX185" s="62">
        <v>0</v>
      </c>
      <c r="AY185" s="62">
        <v>0</v>
      </c>
      <c r="AZ185" s="62">
        <v>0</v>
      </c>
      <c r="BA185" s="62">
        <v>0</v>
      </c>
      <c r="BB185" s="62">
        <v>0</v>
      </c>
      <c r="BC185" s="62">
        <v>0</v>
      </c>
      <c r="BD185" s="62">
        <v>0</v>
      </c>
      <c r="BE185" s="62">
        <v>0</v>
      </c>
      <c r="BF185" s="62">
        <v>0</v>
      </c>
      <c r="BG185" s="152">
        <v>0</v>
      </c>
      <c r="BH185" s="62">
        <v>0</v>
      </c>
      <c r="BI185" s="62">
        <v>0</v>
      </c>
      <c r="BJ185" s="62">
        <v>0</v>
      </c>
      <c r="BK185" s="62">
        <v>0</v>
      </c>
      <c r="BL185" s="62">
        <v>0</v>
      </c>
      <c r="BM185" s="62">
        <v>0</v>
      </c>
      <c r="BN185" s="62">
        <v>0</v>
      </c>
      <c r="BO185" s="62">
        <v>0</v>
      </c>
      <c r="BP185" s="62">
        <v>0</v>
      </c>
      <c r="BQ185" s="62">
        <v>0</v>
      </c>
      <c r="BR185" s="62">
        <v>0</v>
      </c>
      <c r="BS185" s="62">
        <v>0</v>
      </c>
      <c r="BT185" s="152">
        <v>0</v>
      </c>
      <c r="BU185" s="62"/>
      <c r="BV185" s="62"/>
      <c r="BW185" s="62"/>
      <c r="BX185" s="62"/>
      <c r="BY185" s="62"/>
      <c r="BZ185" s="62"/>
      <c r="CA185" s="62"/>
      <c r="CB185" s="62"/>
      <c r="CC185" s="152">
        <v>0</v>
      </c>
    </row>
    <row r="186" spans="1:81" s="111" customFormat="1" ht="14">
      <c r="A186" s="86"/>
      <c r="B186" s="155" t="s">
        <v>116</v>
      </c>
      <c r="C186" s="66"/>
      <c r="D186" s="66"/>
      <c r="E186" s="66"/>
      <c r="F186" s="156"/>
      <c r="G186" s="156"/>
      <c r="H186" s="157">
        <v>0</v>
      </c>
      <c r="I186" s="157">
        <v>0</v>
      </c>
      <c r="J186" s="157">
        <v>0</v>
      </c>
      <c r="K186" s="157">
        <v>0</v>
      </c>
      <c r="L186" s="157">
        <v>0</v>
      </c>
      <c r="M186" s="157">
        <v>0</v>
      </c>
      <c r="N186" s="157">
        <v>0</v>
      </c>
      <c r="O186" s="157">
        <v>0</v>
      </c>
      <c r="P186" s="157">
        <v>0</v>
      </c>
      <c r="Q186" s="157">
        <v>0</v>
      </c>
      <c r="R186" s="157">
        <v>0</v>
      </c>
      <c r="S186" s="157">
        <v>0</v>
      </c>
      <c r="T186" s="158">
        <v>0</v>
      </c>
      <c r="U186" s="157">
        <v>0</v>
      </c>
      <c r="V186" s="157">
        <v>0</v>
      </c>
      <c r="W186" s="157">
        <v>0</v>
      </c>
      <c r="X186" s="157">
        <v>0</v>
      </c>
      <c r="Y186" s="157">
        <v>0</v>
      </c>
      <c r="Z186" s="157">
        <v>0</v>
      </c>
      <c r="AA186" s="157">
        <v>0</v>
      </c>
      <c r="AB186" s="157">
        <v>0</v>
      </c>
      <c r="AC186" s="157">
        <v>0</v>
      </c>
      <c r="AD186" s="157">
        <v>0</v>
      </c>
      <c r="AE186" s="157">
        <v>0</v>
      </c>
      <c r="AF186" s="157">
        <v>0</v>
      </c>
      <c r="AG186" s="158">
        <v>0</v>
      </c>
      <c r="AH186" s="157">
        <v>0</v>
      </c>
      <c r="AI186" s="157">
        <v>0</v>
      </c>
      <c r="AJ186" s="157">
        <v>0</v>
      </c>
      <c r="AK186" s="157">
        <v>0</v>
      </c>
      <c r="AL186" s="157">
        <v>0</v>
      </c>
      <c r="AM186" s="157">
        <v>0</v>
      </c>
      <c r="AN186" s="157">
        <v>0</v>
      </c>
      <c r="AO186" s="157">
        <v>0</v>
      </c>
      <c r="AP186" s="157">
        <v>0</v>
      </c>
      <c r="AQ186" s="157">
        <v>0</v>
      </c>
      <c r="AR186" s="157">
        <v>0</v>
      </c>
      <c r="AS186" s="157">
        <v>0</v>
      </c>
      <c r="AT186" s="158">
        <v>0</v>
      </c>
      <c r="AU186" s="157">
        <v>0</v>
      </c>
      <c r="AV186" s="157">
        <v>0</v>
      </c>
      <c r="AW186" s="157">
        <v>0</v>
      </c>
      <c r="AX186" s="157">
        <v>0</v>
      </c>
      <c r="AY186" s="157">
        <v>0</v>
      </c>
      <c r="AZ186" s="157">
        <v>0</v>
      </c>
      <c r="BA186" s="157">
        <v>0</v>
      </c>
      <c r="BB186" s="157">
        <v>0</v>
      </c>
      <c r="BC186" s="157">
        <v>0</v>
      </c>
      <c r="BD186" s="157">
        <v>0</v>
      </c>
      <c r="BE186" s="157">
        <v>0</v>
      </c>
      <c r="BF186" s="157">
        <v>0</v>
      </c>
      <c r="BG186" s="158">
        <v>0</v>
      </c>
      <c r="BH186" s="157">
        <v>0</v>
      </c>
      <c r="BI186" s="157">
        <v>0</v>
      </c>
      <c r="BJ186" s="157">
        <v>0</v>
      </c>
      <c r="BK186" s="157">
        <v>0</v>
      </c>
      <c r="BL186" s="157">
        <v>0</v>
      </c>
      <c r="BM186" s="157">
        <v>0</v>
      </c>
      <c r="BN186" s="157">
        <v>0</v>
      </c>
      <c r="BO186" s="157">
        <v>0</v>
      </c>
      <c r="BP186" s="157">
        <v>0</v>
      </c>
      <c r="BQ186" s="157">
        <v>0</v>
      </c>
      <c r="BR186" s="157">
        <v>0</v>
      </c>
      <c r="BS186" s="157">
        <v>0</v>
      </c>
      <c r="BT186" s="158">
        <v>0</v>
      </c>
      <c r="BU186" s="157">
        <v>578212.75</v>
      </c>
      <c r="BV186" s="157">
        <v>852484.08</v>
      </c>
      <c r="BW186" s="157">
        <v>494178.47</v>
      </c>
      <c r="BX186" s="157">
        <v>548130.06000000006</v>
      </c>
      <c r="BY186" s="157">
        <v>540000</v>
      </c>
      <c r="BZ186" s="157">
        <v>549000</v>
      </c>
      <c r="CA186" s="157">
        <v>549000</v>
      </c>
      <c r="CB186" s="157">
        <v>426236.31949999998</v>
      </c>
      <c r="CC186" s="158">
        <v>4537241.6794999996</v>
      </c>
    </row>
    <row r="187" spans="1:81" s="107" customFormat="1" ht="14">
      <c r="A187" s="86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  <c r="BP187" s="84"/>
      <c r="BQ187" s="84"/>
      <c r="BR187" s="84"/>
      <c r="BS187" s="84"/>
      <c r="BT187" s="84"/>
      <c r="BU187" s="84"/>
      <c r="BV187" s="84"/>
      <c r="BW187" s="84"/>
      <c r="BX187" s="84"/>
      <c r="BY187" s="84"/>
      <c r="BZ187" s="84"/>
      <c r="CA187" s="84"/>
      <c r="CB187" s="84"/>
      <c r="CC187" s="159"/>
    </row>
    <row r="188" spans="1:81" s="107" customFormat="1" ht="14">
      <c r="A188" s="86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  <c r="BP188" s="84"/>
      <c r="BQ188" s="84"/>
      <c r="BR188" s="84"/>
      <c r="BS188" s="84"/>
      <c r="BT188" s="84"/>
      <c r="BU188" s="84"/>
      <c r="BV188" s="84"/>
      <c r="BW188" s="84"/>
      <c r="BX188" s="84"/>
      <c r="BY188" s="84"/>
      <c r="BZ188" s="84"/>
      <c r="CA188" s="84"/>
      <c r="CB188" s="84"/>
      <c r="CC188" s="159"/>
    </row>
    <row r="189" spans="1:81" s="100" customFormat="1" ht="14">
      <c r="A189" s="86"/>
      <c r="B189" s="94" t="s">
        <v>170</v>
      </c>
      <c r="C189" s="95"/>
      <c r="D189" s="95"/>
      <c r="E189" s="95"/>
      <c r="F189" s="96"/>
      <c r="G189" s="96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150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150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150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150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150"/>
      <c r="BU189" s="95"/>
      <c r="BV189" s="95"/>
      <c r="BW189" s="95"/>
      <c r="BX189" s="95"/>
      <c r="BY189" s="95"/>
      <c r="BZ189" s="95"/>
      <c r="CA189" s="95"/>
      <c r="CB189" s="95"/>
      <c r="CC189" s="150"/>
    </row>
    <row r="190" spans="1:81" s="107" customFormat="1" ht="14">
      <c r="A190" s="101"/>
      <c r="B190" s="134" t="s">
        <v>107</v>
      </c>
      <c r="C190" s="67"/>
      <c r="D190" s="67"/>
      <c r="E190" s="67"/>
      <c r="F190" s="104"/>
      <c r="G190" s="104"/>
      <c r="H190" s="68">
        <v>0</v>
      </c>
      <c r="I190" s="68">
        <v>0</v>
      </c>
      <c r="J190" s="68">
        <v>0</v>
      </c>
      <c r="K190" s="68">
        <v>0</v>
      </c>
      <c r="L190" s="68">
        <v>0</v>
      </c>
      <c r="M190" s="68">
        <v>0</v>
      </c>
      <c r="N190" s="68">
        <v>0</v>
      </c>
      <c r="O190" s="68">
        <v>0</v>
      </c>
      <c r="P190" s="68">
        <v>0</v>
      </c>
      <c r="Q190" s="68">
        <v>0</v>
      </c>
      <c r="R190" s="68">
        <v>0</v>
      </c>
      <c r="S190" s="68">
        <v>0</v>
      </c>
      <c r="T190" s="151">
        <v>0</v>
      </c>
      <c r="U190" s="68">
        <v>0</v>
      </c>
      <c r="V190" s="68">
        <v>0</v>
      </c>
      <c r="W190" s="68">
        <v>0</v>
      </c>
      <c r="X190" s="68">
        <v>0</v>
      </c>
      <c r="Y190" s="68">
        <v>0</v>
      </c>
      <c r="Z190" s="68">
        <v>0</v>
      </c>
      <c r="AA190" s="68">
        <v>0</v>
      </c>
      <c r="AB190" s="68">
        <v>0</v>
      </c>
      <c r="AC190" s="68">
        <v>0</v>
      </c>
      <c r="AD190" s="68">
        <v>0</v>
      </c>
      <c r="AE190" s="68">
        <v>0</v>
      </c>
      <c r="AF190" s="68">
        <v>0</v>
      </c>
      <c r="AG190" s="151">
        <v>0</v>
      </c>
      <c r="AH190" s="68">
        <v>0</v>
      </c>
      <c r="AI190" s="68">
        <v>0</v>
      </c>
      <c r="AJ190" s="68">
        <v>0</v>
      </c>
      <c r="AK190" s="68">
        <v>0</v>
      </c>
      <c r="AL190" s="68">
        <v>0</v>
      </c>
      <c r="AM190" s="68">
        <v>0</v>
      </c>
      <c r="AN190" s="68">
        <v>0</v>
      </c>
      <c r="AO190" s="68">
        <v>0</v>
      </c>
      <c r="AP190" s="68">
        <v>0</v>
      </c>
      <c r="AQ190" s="68">
        <v>0</v>
      </c>
      <c r="AR190" s="68">
        <v>0</v>
      </c>
      <c r="AS190" s="68">
        <v>0</v>
      </c>
      <c r="AT190" s="151">
        <v>0</v>
      </c>
      <c r="AU190" s="68">
        <v>0</v>
      </c>
      <c r="AV190" s="68">
        <v>0</v>
      </c>
      <c r="AW190" s="68">
        <v>0</v>
      </c>
      <c r="AX190" s="68">
        <v>0</v>
      </c>
      <c r="AY190" s="68">
        <v>0</v>
      </c>
      <c r="AZ190" s="68">
        <v>0</v>
      </c>
      <c r="BA190" s="68">
        <v>0</v>
      </c>
      <c r="BB190" s="68">
        <v>0</v>
      </c>
      <c r="BC190" s="68">
        <v>0</v>
      </c>
      <c r="BD190" s="68">
        <v>0</v>
      </c>
      <c r="BE190" s="68">
        <v>0</v>
      </c>
      <c r="BF190" s="68">
        <v>0</v>
      </c>
      <c r="BG190" s="151">
        <v>0</v>
      </c>
      <c r="BH190" s="68">
        <v>0</v>
      </c>
      <c r="BI190" s="68">
        <v>0</v>
      </c>
      <c r="BJ190" s="68">
        <v>0</v>
      </c>
      <c r="BK190" s="68">
        <v>0</v>
      </c>
      <c r="BL190" s="68">
        <v>0</v>
      </c>
      <c r="BM190" s="68">
        <v>0</v>
      </c>
      <c r="BN190" s="68">
        <v>0</v>
      </c>
      <c r="BO190" s="68">
        <v>0</v>
      </c>
      <c r="BP190" s="68">
        <v>0</v>
      </c>
      <c r="BQ190" s="68">
        <v>0</v>
      </c>
      <c r="BR190" s="68">
        <v>0</v>
      </c>
      <c r="BS190" s="68">
        <v>0</v>
      </c>
      <c r="BT190" s="151">
        <v>0</v>
      </c>
      <c r="BU190" s="68">
        <v>403722.53270772187</v>
      </c>
      <c r="BV190" s="68">
        <v>794732.13802487776</v>
      </c>
      <c r="BW190" s="68">
        <v>429088.9836248777</v>
      </c>
      <c r="BX190" s="68">
        <v>427592.26772487763</v>
      </c>
      <c r="BY190" s="68">
        <v>393683.89999999997</v>
      </c>
      <c r="BZ190" s="68">
        <v>459651.92</v>
      </c>
      <c r="CA190" s="68">
        <v>406731.86000000004</v>
      </c>
      <c r="CB190" s="68">
        <v>442222.26000000007</v>
      </c>
      <c r="CC190" s="151">
        <v>3757425.8620823552</v>
      </c>
    </row>
    <row r="191" spans="1:81" s="93" customFormat="1" ht="14">
      <c r="A191" s="86"/>
      <c r="B191" s="102" t="s">
        <v>108</v>
      </c>
      <c r="C191" s="65"/>
      <c r="D191" s="65"/>
      <c r="E191" s="65"/>
      <c r="F191" s="108"/>
      <c r="G191" s="108"/>
      <c r="H191" s="62">
        <v>0</v>
      </c>
      <c r="I191" s="62">
        <v>0</v>
      </c>
      <c r="J191" s="62">
        <v>0</v>
      </c>
      <c r="K191" s="62">
        <v>0</v>
      </c>
      <c r="L191" s="62">
        <v>0</v>
      </c>
      <c r="M191" s="62">
        <v>0</v>
      </c>
      <c r="N191" s="62">
        <v>0</v>
      </c>
      <c r="O191" s="62">
        <v>0</v>
      </c>
      <c r="P191" s="62">
        <v>0</v>
      </c>
      <c r="Q191" s="62">
        <v>0</v>
      </c>
      <c r="R191" s="62">
        <v>0</v>
      </c>
      <c r="S191" s="62">
        <v>0</v>
      </c>
      <c r="T191" s="152">
        <v>0</v>
      </c>
      <c r="U191" s="62">
        <v>0</v>
      </c>
      <c r="V191" s="62">
        <v>0</v>
      </c>
      <c r="W191" s="62">
        <v>0</v>
      </c>
      <c r="X191" s="62">
        <v>0</v>
      </c>
      <c r="Y191" s="62">
        <v>0</v>
      </c>
      <c r="Z191" s="62">
        <v>0</v>
      </c>
      <c r="AA191" s="62">
        <v>0</v>
      </c>
      <c r="AB191" s="62">
        <v>0</v>
      </c>
      <c r="AC191" s="62">
        <v>0</v>
      </c>
      <c r="AD191" s="62">
        <v>0</v>
      </c>
      <c r="AE191" s="62">
        <v>0</v>
      </c>
      <c r="AF191" s="62">
        <v>0</v>
      </c>
      <c r="AG191" s="152">
        <v>0</v>
      </c>
      <c r="AH191" s="62">
        <v>0</v>
      </c>
      <c r="AI191" s="62">
        <v>0</v>
      </c>
      <c r="AJ191" s="62">
        <v>0</v>
      </c>
      <c r="AK191" s="62">
        <v>0</v>
      </c>
      <c r="AL191" s="62">
        <v>0</v>
      </c>
      <c r="AM191" s="62">
        <v>0</v>
      </c>
      <c r="AN191" s="62">
        <v>0</v>
      </c>
      <c r="AO191" s="62">
        <v>0</v>
      </c>
      <c r="AP191" s="62">
        <v>0</v>
      </c>
      <c r="AQ191" s="62">
        <v>0</v>
      </c>
      <c r="AR191" s="62">
        <v>0</v>
      </c>
      <c r="AS191" s="62">
        <v>0</v>
      </c>
      <c r="AT191" s="152">
        <v>0</v>
      </c>
      <c r="AU191" s="62">
        <v>0</v>
      </c>
      <c r="AV191" s="62">
        <v>0</v>
      </c>
      <c r="AW191" s="62">
        <v>0</v>
      </c>
      <c r="AX191" s="62">
        <v>0</v>
      </c>
      <c r="AY191" s="62">
        <v>0</v>
      </c>
      <c r="AZ191" s="62">
        <v>0</v>
      </c>
      <c r="BA191" s="62">
        <v>0</v>
      </c>
      <c r="BB191" s="62">
        <v>0</v>
      </c>
      <c r="BC191" s="62">
        <v>0</v>
      </c>
      <c r="BD191" s="62">
        <v>0</v>
      </c>
      <c r="BE191" s="62">
        <v>0</v>
      </c>
      <c r="BF191" s="62">
        <v>0</v>
      </c>
      <c r="BG191" s="152">
        <v>0</v>
      </c>
      <c r="BH191" s="62">
        <v>0</v>
      </c>
      <c r="BI191" s="62">
        <v>0</v>
      </c>
      <c r="BJ191" s="62">
        <v>0</v>
      </c>
      <c r="BK191" s="62">
        <v>0</v>
      </c>
      <c r="BL191" s="62">
        <v>0</v>
      </c>
      <c r="BM191" s="62">
        <v>0</v>
      </c>
      <c r="BN191" s="62">
        <v>0</v>
      </c>
      <c r="BO191" s="62">
        <v>0</v>
      </c>
      <c r="BP191" s="62">
        <v>0</v>
      </c>
      <c r="BQ191" s="62">
        <v>0</v>
      </c>
      <c r="BR191" s="62">
        <v>0</v>
      </c>
      <c r="BS191" s="62">
        <v>0</v>
      </c>
      <c r="BT191" s="152">
        <v>0</v>
      </c>
      <c r="BU191" s="62">
        <v>373657.2234077219</v>
      </c>
      <c r="BV191" s="62">
        <v>789011.13252487767</v>
      </c>
      <c r="BW191" s="62">
        <v>418764.64252487768</v>
      </c>
      <c r="BX191" s="62">
        <v>418618.46252487763</v>
      </c>
      <c r="BY191" s="62">
        <v>385302.1</v>
      </c>
      <c r="BZ191" s="62">
        <v>440516.24</v>
      </c>
      <c r="CA191" s="62">
        <v>390652.11000000004</v>
      </c>
      <c r="CB191" s="62">
        <v>422214.24000000005</v>
      </c>
      <c r="CC191" s="152">
        <v>3638736.1509823552</v>
      </c>
    </row>
    <row r="192" spans="1:81" s="86" customFormat="1">
      <c r="B192" s="102" t="s">
        <v>109</v>
      </c>
      <c r="C192" s="65"/>
      <c r="D192" s="65"/>
      <c r="E192" s="65"/>
      <c r="F192" s="108"/>
      <c r="G192" s="108"/>
      <c r="H192" s="62">
        <v>0</v>
      </c>
      <c r="I192" s="62">
        <v>0</v>
      </c>
      <c r="J192" s="62">
        <v>0</v>
      </c>
      <c r="K192" s="62">
        <v>0</v>
      </c>
      <c r="L192" s="62">
        <v>0</v>
      </c>
      <c r="M192" s="62">
        <v>0</v>
      </c>
      <c r="N192" s="62">
        <v>0</v>
      </c>
      <c r="O192" s="62">
        <v>0</v>
      </c>
      <c r="P192" s="62">
        <v>0</v>
      </c>
      <c r="Q192" s="62">
        <v>0</v>
      </c>
      <c r="R192" s="62">
        <v>0</v>
      </c>
      <c r="S192" s="62">
        <v>0</v>
      </c>
      <c r="T192" s="152">
        <v>0</v>
      </c>
      <c r="U192" s="62">
        <v>0</v>
      </c>
      <c r="V192" s="62">
        <v>0</v>
      </c>
      <c r="W192" s="62">
        <v>0</v>
      </c>
      <c r="X192" s="62">
        <v>0</v>
      </c>
      <c r="Y192" s="62">
        <v>0</v>
      </c>
      <c r="Z192" s="62">
        <v>0</v>
      </c>
      <c r="AA192" s="62">
        <v>0</v>
      </c>
      <c r="AB192" s="62">
        <v>0</v>
      </c>
      <c r="AC192" s="62">
        <v>0</v>
      </c>
      <c r="AD192" s="62">
        <v>0</v>
      </c>
      <c r="AE192" s="62">
        <v>0</v>
      </c>
      <c r="AF192" s="62">
        <v>0</v>
      </c>
      <c r="AG192" s="152">
        <v>0</v>
      </c>
      <c r="AH192" s="62">
        <v>0</v>
      </c>
      <c r="AI192" s="62">
        <v>0</v>
      </c>
      <c r="AJ192" s="62">
        <v>0</v>
      </c>
      <c r="AK192" s="62">
        <v>0</v>
      </c>
      <c r="AL192" s="62">
        <v>0</v>
      </c>
      <c r="AM192" s="62">
        <v>0</v>
      </c>
      <c r="AN192" s="62">
        <v>0</v>
      </c>
      <c r="AO192" s="62">
        <v>0</v>
      </c>
      <c r="AP192" s="62">
        <v>0</v>
      </c>
      <c r="AQ192" s="62">
        <v>0</v>
      </c>
      <c r="AR192" s="62">
        <v>0</v>
      </c>
      <c r="AS192" s="62">
        <v>0</v>
      </c>
      <c r="AT192" s="152">
        <v>0</v>
      </c>
      <c r="AU192" s="62">
        <v>0</v>
      </c>
      <c r="AV192" s="62">
        <v>0</v>
      </c>
      <c r="AW192" s="62">
        <v>0</v>
      </c>
      <c r="AX192" s="62">
        <v>0</v>
      </c>
      <c r="AY192" s="62">
        <v>0</v>
      </c>
      <c r="AZ192" s="62">
        <v>0</v>
      </c>
      <c r="BA192" s="62">
        <v>0</v>
      </c>
      <c r="BB192" s="62">
        <v>0</v>
      </c>
      <c r="BC192" s="62">
        <v>0</v>
      </c>
      <c r="BD192" s="62">
        <v>0</v>
      </c>
      <c r="BE192" s="62">
        <v>0</v>
      </c>
      <c r="BF192" s="62">
        <v>0</v>
      </c>
      <c r="BG192" s="152">
        <v>0</v>
      </c>
      <c r="BH192" s="62">
        <v>0</v>
      </c>
      <c r="BI192" s="62">
        <v>0</v>
      </c>
      <c r="BJ192" s="62">
        <v>0</v>
      </c>
      <c r="BK192" s="62">
        <v>0</v>
      </c>
      <c r="BL192" s="62">
        <v>0</v>
      </c>
      <c r="BM192" s="62">
        <v>0</v>
      </c>
      <c r="BN192" s="62">
        <v>0</v>
      </c>
      <c r="BO192" s="62">
        <v>0</v>
      </c>
      <c r="BP192" s="62">
        <v>0</v>
      </c>
      <c r="BQ192" s="62">
        <v>0</v>
      </c>
      <c r="BR192" s="62">
        <v>0</v>
      </c>
      <c r="BS192" s="62">
        <v>0</v>
      </c>
      <c r="BT192" s="152">
        <v>0</v>
      </c>
      <c r="BU192" s="62">
        <v>30065.309299999994</v>
      </c>
      <c r="BV192" s="62">
        <v>5721.0055000000102</v>
      </c>
      <c r="BW192" s="62">
        <v>10324.341099999998</v>
      </c>
      <c r="BX192" s="62">
        <v>8973.8052000000062</v>
      </c>
      <c r="BY192" s="62">
        <v>8381.8000000000011</v>
      </c>
      <c r="BZ192" s="62">
        <v>19135.68</v>
      </c>
      <c r="CA192" s="62">
        <v>16079.75</v>
      </c>
      <c r="CB192" s="62">
        <v>20008.02</v>
      </c>
      <c r="CC192" s="152">
        <v>118689.71110000003</v>
      </c>
    </row>
    <row r="193" spans="1:81" s="86" customFormat="1">
      <c r="B193" s="102" t="s">
        <v>110</v>
      </c>
      <c r="C193" s="67"/>
      <c r="D193" s="67"/>
      <c r="E193" s="67"/>
      <c r="F193" s="108"/>
      <c r="G193" s="108"/>
      <c r="H193" s="62">
        <v>0</v>
      </c>
      <c r="I193" s="62">
        <v>0</v>
      </c>
      <c r="J193" s="62">
        <v>0</v>
      </c>
      <c r="K193" s="62">
        <v>0</v>
      </c>
      <c r="L193" s="62">
        <v>0</v>
      </c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>
        <v>0</v>
      </c>
      <c r="S193" s="62">
        <v>0</v>
      </c>
      <c r="T193" s="152">
        <v>0</v>
      </c>
      <c r="U193" s="62">
        <v>0</v>
      </c>
      <c r="V193" s="62">
        <v>0</v>
      </c>
      <c r="W193" s="62">
        <v>0</v>
      </c>
      <c r="X193" s="62">
        <v>0</v>
      </c>
      <c r="Y193" s="62">
        <v>0</v>
      </c>
      <c r="Z193" s="62">
        <v>0</v>
      </c>
      <c r="AA193" s="62">
        <v>0</v>
      </c>
      <c r="AB193" s="62">
        <v>0</v>
      </c>
      <c r="AC193" s="62">
        <v>0</v>
      </c>
      <c r="AD193" s="62">
        <v>0</v>
      </c>
      <c r="AE193" s="62">
        <v>0</v>
      </c>
      <c r="AF193" s="62">
        <v>0</v>
      </c>
      <c r="AG193" s="152">
        <v>0</v>
      </c>
      <c r="AH193" s="62">
        <v>0</v>
      </c>
      <c r="AI193" s="62">
        <v>0</v>
      </c>
      <c r="AJ193" s="62">
        <v>0</v>
      </c>
      <c r="AK193" s="62">
        <v>0</v>
      </c>
      <c r="AL193" s="62">
        <v>0</v>
      </c>
      <c r="AM193" s="62">
        <v>0</v>
      </c>
      <c r="AN193" s="62">
        <v>0</v>
      </c>
      <c r="AO193" s="62">
        <v>0</v>
      </c>
      <c r="AP193" s="62">
        <v>0</v>
      </c>
      <c r="AQ193" s="62">
        <v>0</v>
      </c>
      <c r="AR193" s="62">
        <v>0</v>
      </c>
      <c r="AS193" s="62">
        <v>0</v>
      </c>
      <c r="AT193" s="152">
        <v>0</v>
      </c>
      <c r="AU193" s="62">
        <v>0</v>
      </c>
      <c r="AV193" s="62">
        <v>0</v>
      </c>
      <c r="AW193" s="62">
        <v>0</v>
      </c>
      <c r="AX193" s="62">
        <v>0</v>
      </c>
      <c r="AY193" s="62">
        <v>0</v>
      </c>
      <c r="AZ193" s="62">
        <v>0</v>
      </c>
      <c r="BA193" s="62">
        <v>0</v>
      </c>
      <c r="BB193" s="62">
        <v>0</v>
      </c>
      <c r="BC193" s="62">
        <v>0</v>
      </c>
      <c r="BD193" s="62">
        <v>0</v>
      </c>
      <c r="BE193" s="62">
        <v>0</v>
      </c>
      <c r="BF193" s="62">
        <v>0</v>
      </c>
      <c r="BG193" s="152">
        <v>0</v>
      </c>
      <c r="BH193" s="62">
        <v>0</v>
      </c>
      <c r="BI193" s="62">
        <v>0</v>
      </c>
      <c r="BJ193" s="62">
        <v>0</v>
      </c>
      <c r="BK193" s="62">
        <v>0</v>
      </c>
      <c r="BL193" s="62">
        <v>0</v>
      </c>
      <c r="BM193" s="62">
        <v>0</v>
      </c>
      <c r="BN193" s="62">
        <v>0</v>
      </c>
      <c r="BO193" s="62">
        <v>0</v>
      </c>
      <c r="BP193" s="62">
        <v>0</v>
      </c>
      <c r="BQ193" s="62">
        <v>0</v>
      </c>
      <c r="BR193" s="62">
        <v>0</v>
      </c>
      <c r="BS193" s="62">
        <v>0</v>
      </c>
      <c r="BT193" s="152">
        <v>0</v>
      </c>
      <c r="BU193" s="62"/>
      <c r="BV193" s="62"/>
      <c r="BW193" s="62"/>
      <c r="BX193" s="62"/>
      <c r="BY193" s="62"/>
      <c r="BZ193" s="62"/>
      <c r="CA193" s="62"/>
      <c r="CB193" s="62"/>
      <c r="CC193" s="152">
        <v>0</v>
      </c>
    </row>
    <row r="194" spans="1:81" s="86" customFormat="1">
      <c r="B194" s="102" t="s">
        <v>111</v>
      </c>
      <c r="C194" s="67"/>
      <c r="D194" s="67"/>
      <c r="E194" s="67"/>
      <c r="F194" s="108"/>
      <c r="G194" s="108"/>
      <c r="H194" s="62">
        <v>0</v>
      </c>
      <c r="I194" s="62">
        <v>0</v>
      </c>
      <c r="J194" s="62">
        <v>0</v>
      </c>
      <c r="K194" s="62">
        <v>0</v>
      </c>
      <c r="L194" s="62">
        <v>0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>
        <v>0</v>
      </c>
      <c r="S194" s="62">
        <v>0</v>
      </c>
      <c r="T194" s="152">
        <v>0</v>
      </c>
      <c r="U194" s="62">
        <v>0</v>
      </c>
      <c r="V194" s="62">
        <v>0</v>
      </c>
      <c r="W194" s="62">
        <v>0</v>
      </c>
      <c r="X194" s="62">
        <v>0</v>
      </c>
      <c r="Y194" s="62">
        <v>0</v>
      </c>
      <c r="Z194" s="62">
        <v>0</v>
      </c>
      <c r="AA194" s="62">
        <v>0</v>
      </c>
      <c r="AB194" s="62">
        <v>0</v>
      </c>
      <c r="AC194" s="62">
        <v>0</v>
      </c>
      <c r="AD194" s="62">
        <v>0</v>
      </c>
      <c r="AE194" s="62">
        <v>0</v>
      </c>
      <c r="AF194" s="62">
        <v>0</v>
      </c>
      <c r="AG194" s="152">
        <v>0</v>
      </c>
      <c r="AH194" s="62">
        <v>0</v>
      </c>
      <c r="AI194" s="62">
        <v>0</v>
      </c>
      <c r="AJ194" s="62">
        <v>0</v>
      </c>
      <c r="AK194" s="62">
        <v>0</v>
      </c>
      <c r="AL194" s="62">
        <v>0</v>
      </c>
      <c r="AM194" s="62">
        <v>0</v>
      </c>
      <c r="AN194" s="62">
        <v>0</v>
      </c>
      <c r="AO194" s="62">
        <v>0</v>
      </c>
      <c r="AP194" s="62">
        <v>0</v>
      </c>
      <c r="AQ194" s="62">
        <v>0</v>
      </c>
      <c r="AR194" s="62">
        <v>0</v>
      </c>
      <c r="AS194" s="62">
        <v>0</v>
      </c>
      <c r="AT194" s="152">
        <v>0</v>
      </c>
      <c r="AU194" s="62">
        <v>0</v>
      </c>
      <c r="AV194" s="62">
        <v>0</v>
      </c>
      <c r="AW194" s="62">
        <v>0</v>
      </c>
      <c r="AX194" s="62">
        <v>0</v>
      </c>
      <c r="AY194" s="62">
        <v>0</v>
      </c>
      <c r="AZ194" s="62">
        <v>0</v>
      </c>
      <c r="BA194" s="62">
        <v>0</v>
      </c>
      <c r="BB194" s="62">
        <v>0</v>
      </c>
      <c r="BC194" s="62">
        <v>0</v>
      </c>
      <c r="BD194" s="62">
        <v>0</v>
      </c>
      <c r="BE194" s="62">
        <v>0</v>
      </c>
      <c r="BF194" s="62">
        <v>0</v>
      </c>
      <c r="BG194" s="152">
        <v>0</v>
      </c>
      <c r="BH194" s="62">
        <v>0</v>
      </c>
      <c r="BI194" s="62">
        <v>0</v>
      </c>
      <c r="BJ194" s="62">
        <v>0</v>
      </c>
      <c r="BK194" s="62">
        <v>0</v>
      </c>
      <c r="BL194" s="62">
        <v>0</v>
      </c>
      <c r="BM194" s="62">
        <v>0</v>
      </c>
      <c r="BN194" s="62">
        <v>0</v>
      </c>
      <c r="BO194" s="62">
        <v>0</v>
      </c>
      <c r="BP194" s="62">
        <v>0</v>
      </c>
      <c r="BQ194" s="62">
        <v>0</v>
      </c>
      <c r="BR194" s="62">
        <v>0</v>
      </c>
      <c r="BS194" s="62">
        <v>0</v>
      </c>
      <c r="BT194" s="152">
        <v>0</v>
      </c>
      <c r="BU194" s="62"/>
      <c r="BV194" s="62"/>
      <c r="BW194" s="62"/>
      <c r="BX194" s="62"/>
      <c r="BY194" s="62"/>
      <c r="BZ194" s="62"/>
      <c r="CA194" s="62"/>
      <c r="CB194" s="62"/>
      <c r="CC194" s="152">
        <v>0</v>
      </c>
    </row>
    <row r="195" spans="1:81" s="111" customFormat="1" ht="14">
      <c r="A195" s="86"/>
      <c r="B195" s="102" t="s">
        <v>112</v>
      </c>
      <c r="C195" s="65"/>
      <c r="D195" s="65"/>
      <c r="E195" s="65"/>
      <c r="F195" s="108"/>
      <c r="G195" s="108"/>
      <c r="H195" s="62">
        <v>0</v>
      </c>
      <c r="I195" s="62">
        <v>0</v>
      </c>
      <c r="J195" s="62">
        <v>0</v>
      </c>
      <c r="K195" s="62">
        <v>0</v>
      </c>
      <c r="L195" s="62">
        <v>0</v>
      </c>
      <c r="M195" s="62">
        <v>0</v>
      </c>
      <c r="N195" s="62">
        <v>0</v>
      </c>
      <c r="O195" s="62">
        <v>0</v>
      </c>
      <c r="P195" s="62">
        <v>0</v>
      </c>
      <c r="Q195" s="62">
        <v>0</v>
      </c>
      <c r="R195" s="62">
        <v>0</v>
      </c>
      <c r="S195" s="62">
        <v>0</v>
      </c>
      <c r="T195" s="152">
        <v>0</v>
      </c>
      <c r="U195" s="62">
        <v>0</v>
      </c>
      <c r="V195" s="62">
        <v>0</v>
      </c>
      <c r="W195" s="62">
        <v>0</v>
      </c>
      <c r="X195" s="62">
        <v>0</v>
      </c>
      <c r="Y195" s="62">
        <v>0</v>
      </c>
      <c r="Z195" s="62">
        <v>0</v>
      </c>
      <c r="AA195" s="62">
        <v>0</v>
      </c>
      <c r="AB195" s="62">
        <v>0</v>
      </c>
      <c r="AC195" s="62">
        <v>0</v>
      </c>
      <c r="AD195" s="62">
        <v>0</v>
      </c>
      <c r="AE195" s="62">
        <v>0</v>
      </c>
      <c r="AF195" s="62">
        <v>0</v>
      </c>
      <c r="AG195" s="152">
        <v>0</v>
      </c>
      <c r="AH195" s="62">
        <v>0</v>
      </c>
      <c r="AI195" s="62">
        <v>0</v>
      </c>
      <c r="AJ195" s="62">
        <v>0</v>
      </c>
      <c r="AK195" s="62">
        <v>0</v>
      </c>
      <c r="AL195" s="62">
        <v>0</v>
      </c>
      <c r="AM195" s="62">
        <v>0</v>
      </c>
      <c r="AN195" s="62">
        <v>0</v>
      </c>
      <c r="AO195" s="62">
        <v>0</v>
      </c>
      <c r="AP195" s="62">
        <v>0</v>
      </c>
      <c r="AQ195" s="62">
        <v>0</v>
      </c>
      <c r="AR195" s="62">
        <v>0</v>
      </c>
      <c r="AS195" s="62">
        <v>0</v>
      </c>
      <c r="AT195" s="152">
        <v>0</v>
      </c>
      <c r="AU195" s="62">
        <v>0</v>
      </c>
      <c r="AV195" s="62">
        <v>0</v>
      </c>
      <c r="AW195" s="62">
        <v>0</v>
      </c>
      <c r="AX195" s="62">
        <v>0</v>
      </c>
      <c r="AY195" s="62">
        <v>0</v>
      </c>
      <c r="AZ195" s="62">
        <v>0</v>
      </c>
      <c r="BA195" s="62">
        <v>0</v>
      </c>
      <c r="BB195" s="62">
        <v>0</v>
      </c>
      <c r="BC195" s="62">
        <v>0</v>
      </c>
      <c r="BD195" s="62">
        <v>0</v>
      </c>
      <c r="BE195" s="62">
        <v>0</v>
      </c>
      <c r="BF195" s="62">
        <v>0</v>
      </c>
      <c r="BG195" s="152">
        <v>0</v>
      </c>
      <c r="BH195" s="62">
        <v>0</v>
      </c>
      <c r="BI195" s="62">
        <v>0</v>
      </c>
      <c r="BJ195" s="62">
        <v>0</v>
      </c>
      <c r="BK195" s="62">
        <v>0</v>
      </c>
      <c r="BL195" s="62">
        <v>0</v>
      </c>
      <c r="BM195" s="62">
        <v>0</v>
      </c>
      <c r="BN195" s="62">
        <v>0</v>
      </c>
      <c r="BO195" s="62">
        <v>0</v>
      </c>
      <c r="BP195" s="62">
        <v>0</v>
      </c>
      <c r="BQ195" s="62">
        <v>0</v>
      </c>
      <c r="BR195" s="62">
        <v>0</v>
      </c>
      <c r="BS195" s="62">
        <v>0</v>
      </c>
      <c r="BT195" s="152">
        <v>0</v>
      </c>
      <c r="BU195" s="62"/>
      <c r="BV195" s="62"/>
      <c r="BW195" s="62"/>
      <c r="BX195" s="62"/>
      <c r="BY195" s="62"/>
      <c r="BZ195" s="62"/>
      <c r="CA195" s="62"/>
      <c r="CB195" s="62"/>
      <c r="CC195" s="152">
        <v>0</v>
      </c>
    </row>
    <row r="196" spans="1:81" s="107" customFormat="1" ht="14">
      <c r="A196" s="86"/>
      <c r="B196" s="134" t="s">
        <v>113</v>
      </c>
      <c r="C196" s="112"/>
      <c r="D196" s="112"/>
      <c r="E196" s="112"/>
      <c r="F196" s="84"/>
      <c r="G196" s="84"/>
      <c r="H196" s="153">
        <v>0</v>
      </c>
      <c r="I196" s="153">
        <v>0</v>
      </c>
      <c r="J196" s="153">
        <v>0</v>
      </c>
      <c r="K196" s="131">
        <v>0</v>
      </c>
      <c r="L196" s="131">
        <v>0</v>
      </c>
      <c r="M196" s="131">
        <v>0</v>
      </c>
      <c r="N196" s="131">
        <v>0</v>
      </c>
      <c r="O196" s="131">
        <v>0</v>
      </c>
      <c r="P196" s="131">
        <v>0</v>
      </c>
      <c r="Q196" s="131">
        <v>0</v>
      </c>
      <c r="R196" s="131">
        <v>0</v>
      </c>
      <c r="S196" s="131">
        <v>0</v>
      </c>
      <c r="T196" s="154">
        <v>0</v>
      </c>
      <c r="U196" s="131">
        <v>0</v>
      </c>
      <c r="V196" s="131">
        <v>0</v>
      </c>
      <c r="W196" s="131">
        <v>0</v>
      </c>
      <c r="X196" s="131">
        <v>0</v>
      </c>
      <c r="Y196" s="131">
        <v>0</v>
      </c>
      <c r="Z196" s="131">
        <v>0</v>
      </c>
      <c r="AA196" s="131">
        <v>0</v>
      </c>
      <c r="AB196" s="131">
        <v>0</v>
      </c>
      <c r="AC196" s="131">
        <v>0</v>
      </c>
      <c r="AD196" s="131">
        <v>0</v>
      </c>
      <c r="AE196" s="131">
        <v>0</v>
      </c>
      <c r="AF196" s="131">
        <v>0</v>
      </c>
      <c r="AG196" s="154">
        <v>0</v>
      </c>
      <c r="AH196" s="131">
        <v>0</v>
      </c>
      <c r="AI196" s="131">
        <v>0</v>
      </c>
      <c r="AJ196" s="131">
        <v>0</v>
      </c>
      <c r="AK196" s="131">
        <v>0</v>
      </c>
      <c r="AL196" s="131">
        <v>0</v>
      </c>
      <c r="AM196" s="131">
        <v>0</v>
      </c>
      <c r="AN196" s="131">
        <v>0</v>
      </c>
      <c r="AO196" s="131">
        <v>0</v>
      </c>
      <c r="AP196" s="131">
        <v>0</v>
      </c>
      <c r="AQ196" s="131">
        <v>0</v>
      </c>
      <c r="AR196" s="131">
        <v>0</v>
      </c>
      <c r="AS196" s="131">
        <v>0</v>
      </c>
      <c r="AT196" s="154">
        <v>0</v>
      </c>
      <c r="AU196" s="131">
        <v>0</v>
      </c>
      <c r="AV196" s="131">
        <v>0</v>
      </c>
      <c r="AW196" s="131">
        <v>0</v>
      </c>
      <c r="AX196" s="131">
        <v>0</v>
      </c>
      <c r="AY196" s="131">
        <v>0</v>
      </c>
      <c r="AZ196" s="131">
        <v>0</v>
      </c>
      <c r="BA196" s="131">
        <v>0</v>
      </c>
      <c r="BB196" s="131">
        <v>0</v>
      </c>
      <c r="BC196" s="131">
        <v>0</v>
      </c>
      <c r="BD196" s="131">
        <v>0</v>
      </c>
      <c r="BE196" s="131">
        <v>0</v>
      </c>
      <c r="BF196" s="131">
        <v>0</v>
      </c>
      <c r="BG196" s="154">
        <v>0</v>
      </c>
      <c r="BH196" s="131">
        <v>0</v>
      </c>
      <c r="BI196" s="131">
        <v>0</v>
      </c>
      <c r="BJ196" s="131">
        <v>0</v>
      </c>
      <c r="BK196" s="131">
        <v>0</v>
      </c>
      <c r="BL196" s="131">
        <v>0</v>
      </c>
      <c r="BM196" s="131">
        <v>0</v>
      </c>
      <c r="BN196" s="131">
        <v>0</v>
      </c>
      <c r="BO196" s="131">
        <v>0</v>
      </c>
      <c r="BP196" s="131">
        <v>0</v>
      </c>
      <c r="BQ196" s="131">
        <v>0</v>
      </c>
      <c r="BR196" s="131">
        <v>0</v>
      </c>
      <c r="BS196" s="131">
        <v>0</v>
      </c>
      <c r="BT196" s="154">
        <v>0</v>
      </c>
      <c r="BU196" s="131">
        <v>-20157.712707721861</v>
      </c>
      <c r="BV196" s="131">
        <v>-19415.198024877813</v>
      </c>
      <c r="BW196" s="131">
        <v>-13072.923624877702</v>
      </c>
      <c r="BX196" s="131">
        <v>-31791.567724877619</v>
      </c>
      <c r="BY196" s="131">
        <v>-15683.899999999965</v>
      </c>
      <c r="BZ196" s="131">
        <v>-30651.919999999984</v>
      </c>
      <c r="CA196" s="131">
        <v>-71731.860000000044</v>
      </c>
      <c r="CB196" s="131">
        <v>-78486.020000000077</v>
      </c>
      <c r="CC196" s="154">
        <v>-280991.10208235506</v>
      </c>
    </row>
    <row r="197" spans="1:81" s="86" customFormat="1">
      <c r="A197" s="115"/>
      <c r="B197" s="102" t="s">
        <v>114</v>
      </c>
      <c r="C197" s="65"/>
      <c r="D197" s="65"/>
      <c r="E197" s="65"/>
      <c r="F197" s="108"/>
      <c r="G197" s="108"/>
      <c r="H197" s="62">
        <v>0</v>
      </c>
      <c r="I197" s="62">
        <v>0</v>
      </c>
      <c r="J197" s="62">
        <v>0</v>
      </c>
      <c r="K197" s="62">
        <v>0</v>
      </c>
      <c r="L197" s="62">
        <v>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  <c r="S197" s="62">
        <v>0</v>
      </c>
      <c r="T197" s="152">
        <v>0</v>
      </c>
      <c r="U197" s="62">
        <v>0</v>
      </c>
      <c r="V197" s="62">
        <v>0</v>
      </c>
      <c r="W197" s="62">
        <v>0</v>
      </c>
      <c r="X197" s="62">
        <v>0</v>
      </c>
      <c r="Y197" s="62">
        <v>0</v>
      </c>
      <c r="Z197" s="62">
        <v>0</v>
      </c>
      <c r="AA197" s="62">
        <v>0</v>
      </c>
      <c r="AB197" s="62">
        <v>0</v>
      </c>
      <c r="AC197" s="62">
        <v>0</v>
      </c>
      <c r="AD197" s="62">
        <v>0</v>
      </c>
      <c r="AE197" s="62">
        <v>0</v>
      </c>
      <c r="AF197" s="62">
        <v>0</v>
      </c>
      <c r="AG197" s="152">
        <v>0</v>
      </c>
      <c r="AH197" s="62">
        <v>0</v>
      </c>
      <c r="AI197" s="62">
        <v>0</v>
      </c>
      <c r="AJ197" s="62">
        <v>0</v>
      </c>
      <c r="AK197" s="62">
        <v>0</v>
      </c>
      <c r="AL197" s="62">
        <v>0</v>
      </c>
      <c r="AM197" s="62">
        <v>0</v>
      </c>
      <c r="AN197" s="62">
        <v>0</v>
      </c>
      <c r="AO197" s="62">
        <v>0</v>
      </c>
      <c r="AP197" s="62">
        <v>0</v>
      </c>
      <c r="AQ197" s="62">
        <v>0</v>
      </c>
      <c r="AR197" s="62">
        <v>0</v>
      </c>
      <c r="AS197" s="62">
        <v>0</v>
      </c>
      <c r="AT197" s="152">
        <v>0</v>
      </c>
      <c r="AU197" s="62">
        <v>0</v>
      </c>
      <c r="AV197" s="62">
        <v>0</v>
      </c>
      <c r="AW197" s="62">
        <v>0</v>
      </c>
      <c r="AX197" s="62">
        <v>0</v>
      </c>
      <c r="AY197" s="62">
        <v>0</v>
      </c>
      <c r="AZ197" s="62">
        <v>0</v>
      </c>
      <c r="BA197" s="62">
        <v>0</v>
      </c>
      <c r="BB197" s="62">
        <v>0</v>
      </c>
      <c r="BC197" s="62">
        <v>0</v>
      </c>
      <c r="BD197" s="62">
        <v>0</v>
      </c>
      <c r="BE197" s="62">
        <v>0</v>
      </c>
      <c r="BF197" s="62">
        <v>0</v>
      </c>
      <c r="BG197" s="152">
        <v>0</v>
      </c>
      <c r="BH197" s="62">
        <v>0</v>
      </c>
      <c r="BI197" s="62">
        <v>0</v>
      </c>
      <c r="BJ197" s="62">
        <v>0</v>
      </c>
      <c r="BK197" s="62">
        <v>0</v>
      </c>
      <c r="BL197" s="62">
        <v>0</v>
      </c>
      <c r="BM197" s="62">
        <v>0</v>
      </c>
      <c r="BN197" s="62">
        <v>0</v>
      </c>
      <c r="BO197" s="62">
        <v>0</v>
      </c>
      <c r="BP197" s="62">
        <v>0</v>
      </c>
      <c r="BQ197" s="62">
        <v>0</v>
      </c>
      <c r="BR197" s="62">
        <v>0</v>
      </c>
      <c r="BS197" s="62">
        <v>0</v>
      </c>
      <c r="BT197" s="152">
        <v>0</v>
      </c>
      <c r="BU197" s="62"/>
      <c r="BV197" s="62"/>
      <c r="BW197" s="62"/>
      <c r="BX197" s="62"/>
      <c r="BY197" s="62"/>
      <c r="BZ197" s="62"/>
      <c r="CA197" s="62"/>
      <c r="CB197" s="62"/>
      <c r="CC197" s="152">
        <v>0</v>
      </c>
    </row>
    <row r="198" spans="1:81" s="115" customFormat="1">
      <c r="B198" s="102" t="s">
        <v>115</v>
      </c>
      <c r="C198" s="65"/>
      <c r="D198" s="65"/>
      <c r="E198" s="65"/>
      <c r="F198" s="108"/>
      <c r="G198" s="108"/>
      <c r="H198" s="62">
        <v>0</v>
      </c>
      <c r="I198" s="62">
        <v>0</v>
      </c>
      <c r="J198" s="62">
        <v>0</v>
      </c>
      <c r="K198" s="62">
        <v>0</v>
      </c>
      <c r="L198" s="62">
        <v>0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152">
        <v>0</v>
      </c>
      <c r="U198" s="62">
        <v>0</v>
      </c>
      <c r="V198" s="62">
        <v>0</v>
      </c>
      <c r="W198" s="62">
        <v>0</v>
      </c>
      <c r="X198" s="62">
        <v>0</v>
      </c>
      <c r="Y198" s="62">
        <v>0</v>
      </c>
      <c r="Z198" s="62">
        <v>0</v>
      </c>
      <c r="AA198" s="62">
        <v>0</v>
      </c>
      <c r="AB198" s="62">
        <v>0</v>
      </c>
      <c r="AC198" s="62">
        <v>0</v>
      </c>
      <c r="AD198" s="62">
        <v>0</v>
      </c>
      <c r="AE198" s="62">
        <v>0</v>
      </c>
      <c r="AF198" s="62">
        <v>0</v>
      </c>
      <c r="AG198" s="152">
        <v>0</v>
      </c>
      <c r="AH198" s="62">
        <v>0</v>
      </c>
      <c r="AI198" s="62">
        <v>0</v>
      </c>
      <c r="AJ198" s="62">
        <v>0</v>
      </c>
      <c r="AK198" s="62">
        <v>0</v>
      </c>
      <c r="AL198" s="62">
        <v>0</v>
      </c>
      <c r="AM198" s="62">
        <v>0</v>
      </c>
      <c r="AN198" s="62">
        <v>0</v>
      </c>
      <c r="AO198" s="62">
        <v>0</v>
      </c>
      <c r="AP198" s="62">
        <v>0</v>
      </c>
      <c r="AQ198" s="62">
        <v>0</v>
      </c>
      <c r="AR198" s="62">
        <v>0</v>
      </c>
      <c r="AS198" s="62">
        <v>0</v>
      </c>
      <c r="AT198" s="152">
        <v>0</v>
      </c>
      <c r="AU198" s="62">
        <v>0</v>
      </c>
      <c r="AV198" s="62">
        <v>0</v>
      </c>
      <c r="AW198" s="62">
        <v>0</v>
      </c>
      <c r="AX198" s="62">
        <v>0</v>
      </c>
      <c r="AY198" s="62">
        <v>0</v>
      </c>
      <c r="AZ198" s="62">
        <v>0</v>
      </c>
      <c r="BA198" s="62">
        <v>0</v>
      </c>
      <c r="BB198" s="62">
        <v>0</v>
      </c>
      <c r="BC198" s="62">
        <v>0</v>
      </c>
      <c r="BD198" s="62">
        <v>0</v>
      </c>
      <c r="BE198" s="62">
        <v>0</v>
      </c>
      <c r="BF198" s="62">
        <v>0</v>
      </c>
      <c r="BG198" s="152">
        <v>0</v>
      </c>
      <c r="BH198" s="62">
        <v>0</v>
      </c>
      <c r="BI198" s="62">
        <v>0</v>
      </c>
      <c r="BJ198" s="62">
        <v>0</v>
      </c>
      <c r="BK198" s="62">
        <v>0</v>
      </c>
      <c r="BL198" s="62">
        <v>0</v>
      </c>
      <c r="BM198" s="62">
        <v>0</v>
      </c>
      <c r="BN198" s="62">
        <v>0</v>
      </c>
      <c r="BO198" s="62">
        <v>0</v>
      </c>
      <c r="BP198" s="62">
        <v>0</v>
      </c>
      <c r="BQ198" s="62">
        <v>0</v>
      </c>
      <c r="BR198" s="62">
        <v>0</v>
      </c>
      <c r="BS198" s="62">
        <v>0</v>
      </c>
      <c r="BT198" s="152">
        <v>0</v>
      </c>
      <c r="BU198" s="62"/>
      <c r="BV198" s="62"/>
      <c r="BW198" s="62"/>
      <c r="BX198" s="62"/>
      <c r="BY198" s="62"/>
      <c r="BZ198" s="62"/>
      <c r="CA198" s="62"/>
      <c r="CB198" s="62"/>
      <c r="CC198" s="152">
        <v>0</v>
      </c>
    </row>
    <row r="199" spans="1:81" s="111" customFormat="1" ht="14">
      <c r="A199" s="86"/>
      <c r="B199" s="155" t="s">
        <v>116</v>
      </c>
      <c r="C199" s="66"/>
      <c r="D199" s="66"/>
      <c r="E199" s="66"/>
      <c r="F199" s="156"/>
      <c r="G199" s="156"/>
      <c r="H199" s="157">
        <v>0</v>
      </c>
      <c r="I199" s="157">
        <v>0</v>
      </c>
      <c r="J199" s="157">
        <v>0</v>
      </c>
      <c r="K199" s="157">
        <v>0</v>
      </c>
      <c r="L199" s="157">
        <v>0</v>
      </c>
      <c r="M199" s="157">
        <v>0</v>
      </c>
      <c r="N199" s="157">
        <v>0</v>
      </c>
      <c r="O199" s="157">
        <v>0</v>
      </c>
      <c r="P199" s="157">
        <v>0</v>
      </c>
      <c r="Q199" s="157">
        <v>0</v>
      </c>
      <c r="R199" s="157">
        <v>0</v>
      </c>
      <c r="S199" s="157">
        <v>0</v>
      </c>
      <c r="T199" s="158">
        <v>0</v>
      </c>
      <c r="U199" s="157">
        <v>0</v>
      </c>
      <c r="V199" s="157">
        <v>0</v>
      </c>
      <c r="W199" s="157">
        <v>0</v>
      </c>
      <c r="X199" s="157">
        <v>0</v>
      </c>
      <c r="Y199" s="157">
        <v>0</v>
      </c>
      <c r="Z199" s="157">
        <v>0</v>
      </c>
      <c r="AA199" s="157">
        <v>0</v>
      </c>
      <c r="AB199" s="157">
        <v>0</v>
      </c>
      <c r="AC199" s="157">
        <v>0</v>
      </c>
      <c r="AD199" s="157">
        <v>0</v>
      </c>
      <c r="AE199" s="157">
        <v>0</v>
      </c>
      <c r="AF199" s="157">
        <v>0</v>
      </c>
      <c r="AG199" s="158">
        <v>0</v>
      </c>
      <c r="AH199" s="157">
        <v>0</v>
      </c>
      <c r="AI199" s="157">
        <v>0</v>
      </c>
      <c r="AJ199" s="157">
        <v>0</v>
      </c>
      <c r="AK199" s="157">
        <v>0</v>
      </c>
      <c r="AL199" s="157">
        <v>0</v>
      </c>
      <c r="AM199" s="157">
        <v>0</v>
      </c>
      <c r="AN199" s="157">
        <v>0</v>
      </c>
      <c r="AO199" s="157">
        <v>0</v>
      </c>
      <c r="AP199" s="157">
        <v>0</v>
      </c>
      <c r="AQ199" s="157">
        <v>0</v>
      </c>
      <c r="AR199" s="157">
        <v>0</v>
      </c>
      <c r="AS199" s="157">
        <v>0</v>
      </c>
      <c r="AT199" s="158">
        <v>0</v>
      </c>
      <c r="AU199" s="157">
        <v>0</v>
      </c>
      <c r="AV199" s="157">
        <v>0</v>
      </c>
      <c r="AW199" s="157">
        <v>0</v>
      </c>
      <c r="AX199" s="157">
        <v>0</v>
      </c>
      <c r="AY199" s="157">
        <v>0</v>
      </c>
      <c r="AZ199" s="157">
        <v>0</v>
      </c>
      <c r="BA199" s="157">
        <v>0</v>
      </c>
      <c r="BB199" s="157">
        <v>0</v>
      </c>
      <c r="BC199" s="157">
        <v>0</v>
      </c>
      <c r="BD199" s="157">
        <v>0</v>
      </c>
      <c r="BE199" s="157">
        <v>0</v>
      </c>
      <c r="BF199" s="157">
        <v>0</v>
      </c>
      <c r="BG199" s="158">
        <v>0</v>
      </c>
      <c r="BH199" s="157">
        <v>0</v>
      </c>
      <c r="BI199" s="157">
        <v>0</v>
      </c>
      <c r="BJ199" s="157">
        <v>0</v>
      </c>
      <c r="BK199" s="157">
        <v>0</v>
      </c>
      <c r="BL199" s="157">
        <v>0</v>
      </c>
      <c r="BM199" s="157">
        <v>0</v>
      </c>
      <c r="BN199" s="157">
        <v>0</v>
      </c>
      <c r="BO199" s="157">
        <v>0</v>
      </c>
      <c r="BP199" s="157">
        <v>0</v>
      </c>
      <c r="BQ199" s="157">
        <v>0</v>
      </c>
      <c r="BR199" s="157">
        <v>0</v>
      </c>
      <c r="BS199" s="157">
        <v>0</v>
      </c>
      <c r="BT199" s="158">
        <v>0</v>
      </c>
      <c r="BU199" s="157">
        <v>383564.82</v>
      </c>
      <c r="BV199" s="157">
        <v>775316.94</v>
      </c>
      <c r="BW199" s="157">
        <v>416016.06</v>
      </c>
      <c r="BX199" s="157">
        <v>395800.7</v>
      </c>
      <c r="BY199" s="157">
        <v>378000</v>
      </c>
      <c r="BZ199" s="157">
        <v>429000</v>
      </c>
      <c r="CA199" s="157">
        <v>335000</v>
      </c>
      <c r="CB199" s="157">
        <v>363736.24</v>
      </c>
      <c r="CC199" s="158">
        <v>3476434.7600000002</v>
      </c>
    </row>
    <row r="200" spans="1:81" s="107" customFormat="1" ht="14">
      <c r="A200" s="86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  <c r="BP200" s="84"/>
      <c r="BQ200" s="84"/>
      <c r="BR200" s="84"/>
      <c r="BS200" s="84"/>
      <c r="BT200" s="84"/>
      <c r="BU200" s="84"/>
      <c r="BV200" s="84"/>
      <c r="BW200" s="84"/>
      <c r="BX200" s="84"/>
      <c r="BY200" s="84"/>
      <c r="BZ200" s="84"/>
      <c r="CA200" s="84"/>
      <c r="CB200" s="84"/>
      <c r="CC200" s="159"/>
    </row>
    <row r="201" spans="1:81" s="107" customFormat="1" ht="14">
      <c r="A201" s="86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  <c r="BP201" s="84"/>
      <c r="BQ201" s="84"/>
      <c r="BR201" s="84"/>
      <c r="BS201" s="84"/>
      <c r="BT201" s="84"/>
      <c r="BU201" s="84"/>
      <c r="BV201" s="84"/>
      <c r="BW201" s="84"/>
      <c r="BX201" s="84"/>
      <c r="BY201" s="84"/>
      <c r="BZ201" s="84"/>
      <c r="CA201" s="84"/>
      <c r="CB201" s="84"/>
      <c r="CC201" s="159"/>
    </row>
  </sheetData>
  <conditionalFormatting sqref="CB1:CC1048576">
    <cfRule type="containsText" dxfId="1" priority="1" operator="containsText" text="FALSE">
      <formula>NOT(ISERROR(SEARCH("FALSE",CB1)))</formula>
    </cfRule>
    <cfRule type="containsText" dxfId="0" priority="2" operator="containsText" text="TRUE">
      <formula>NOT(ISERROR(SEARCH("TRUE",CB1)))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1EEC-D2D3-4530-AA3D-66350DE15CC0}">
  <dimension ref="A3:BW327"/>
  <sheetViews>
    <sheetView showGridLines="0" workbookViewId="0">
      <pane xSplit="5" ySplit="6" topLeftCell="BL7" activePane="bottomRight" state="frozen"/>
      <selection pane="topRight" activeCell="F1" sqref="F1"/>
      <selection pane="bottomLeft" activeCell="A7" sqref="A7"/>
      <selection pane="bottomRight" activeCell="B6" sqref="B6"/>
    </sheetView>
  </sheetViews>
  <sheetFormatPr defaultRowHeight="13" outlineLevelRow="2" outlineLevelCol="1"/>
  <cols>
    <col min="1" max="1" width="6.54296875" style="14" bestFit="1" customWidth="1"/>
    <col min="2" max="2" width="52.26953125" style="14" bestFit="1" customWidth="1"/>
    <col min="3" max="3" width="8.7265625" style="14"/>
    <col min="4" max="4" width="10.7265625" style="14" bestFit="1" customWidth="1"/>
    <col min="5" max="5" width="1.54296875" style="14" customWidth="1"/>
    <col min="6" max="14" width="10.453125" style="14" bestFit="1" customWidth="1" outlineLevel="1"/>
    <col min="15" max="16" width="11.453125" style="14" bestFit="1" customWidth="1" outlineLevel="1"/>
    <col min="17" max="17" width="11.453125" style="14" bestFit="1" customWidth="1"/>
    <col min="18" max="20" width="11.453125" style="14" bestFit="1" customWidth="1" outlineLevel="1"/>
    <col min="21" max="23" width="10.453125" style="14" bestFit="1" customWidth="1" outlineLevel="1"/>
    <col min="24" max="28" width="11.453125" style="14" bestFit="1" customWidth="1" outlineLevel="1"/>
    <col min="29" max="29" width="11.453125" style="14" bestFit="1" customWidth="1"/>
    <col min="30" max="40" width="11.453125" style="14" bestFit="1" customWidth="1" outlineLevel="1"/>
    <col min="41" max="41" width="11.453125" style="14" bestFit="1" customWidth="1"/>
    <col min="42" max="52" width="11.453125" style="14" bestFit="1" customWidth="1" outlineLevel="1"/>
    <col min="53" max="53" width="11.453125" style="14" bestFit="1" customWidth="1"/>
    <col min="54" max="64" width="11.453125" style="14" customWidth="1" outlineLevel="1"/>
    <col min="65" max="65" width="11.453125" style="14" bestFit="1" customWidth="1"/>
    <col min="66" max="73" width="11.453125" style="14" bestFit="1" customWidth="1" outlineLevel="1"/>
    <col min="74" max="74" width="6.54296875" style="14" bestFit="1" customWidth="1"/>
    <col min="75" max="75" width="40.1796875" style="14" bestFit="1" customWidth="1"/>
    <col min="76" max="16384" width="8.7265625" style="14"/>
  </cols>
  <sheetData>
    <row r="3" spans="1:73">
      <c r="B3" s="364" t="s">
        <v>120</v>
      </c>
      <c r="C3" s="364"/>
      <c r="D3" s="364"/>
    </row>
    <row r="4" spans="1:73">
      <c r="B4" s="364"/>
      <c r="C4" s="364"/>
      <c r="D4" s="364"/>
      <c r="F4" s="198"/>
      <c r="G4" s="198"/>
      <c r="H4" s="198"/>
      <c r="I4" s="198"/>
      <c r="J4" s="198"/>
      <c r="K4" s="198"/>
    </row>
    <row r="5" spans="1:73">
      <c r="B5" s="364"/>
      <c r="C5" s="364"/>
      <c r="D5" s="364"/>
    </row>
    <row r="6" spans="1:73">
      <c r="B6" s="352" t="s">
        <v>121</v>
      </c>
      <c r="C6" s="205"/>
      <c r="D6" s="205"/>
      <c r="F6" s="258">
        <v>43466</v>
      </c>
      <c r="G6" s="258">
        <f>EOMONTH(F6,1)</f>
        <v>43524</v>
      </c>
      <c r="H6" s="258">
        <f t="shared" ref="H6:BS6" si="0">EOMONTH(G6,1)</f>
        <v>43555</v>
      </c>
      <c r="I6" s="258">
        <f t="shared" si="0"/>
        <v>43585</v>
      </c>
      <c r="J6" s="258">
        <f t="shared" si="0"/>
        <v>43616</v>
      </c>
      <c r="K6" s="258">
        <f t="shared" si="0"/>
        <v>43646</v>
      </c>
      <c r="L6" s="258">
        <f t="shared" si="0"/>
        <v>43677</v>
      </c>
      <c r="M6" s="258">
        <f t="shared" si="0"/>
        <v>43708</v>
      </c>
      <c r="N6" s="258">
        <f t="shared" si="0"/>
        <v>43738</v>
      </c>
      <c r="O6" s="258">
        <f t="shared" si="0"/>
        <v>43769</v>
      </c>
      <c r="P6" s="258">
        <f t="shared" si="0"/>
        <v>43799</v>
      </c>
      <c r="Q6" s="258">
        <f t="shared" si="0"/>
        <v>43830</v>
      </c>
      <c r="R6" s="258">
        <f t="shared" si="0"/>
        <v>43861</v>
      </c>
      <c r="S6" s="258">
        <f t="shared" si="0"/>
        <v>43890</v>
      </c>
      <c r="T6" s="258">
        <f t="shared" si="0"/>
        <v>43921</v>
      </c>
      <c r="U6" s="258">
        <f t="shared" si="0"/>
        <v>43951</v>
      </c>
      <c r="V6" s="258">
        <f t="shared" si="0"/>
        <v>43982</v>
      </c>
      <c r="W6" s="258">
        <f t="shared" si="0"/>
        <v>44012</v>
      </c>
      <c r="X6" s="258">
        <f t="shared" si="0"/>
        <v>44043</v>
      </c>
      <c r="Y6" s="258">
        <f t="shared" si="0"/>
        <v>44074</v>
      </c>
      <c r="Z6" s="258">
        <f t="shared" si="0"/>
        <v>44104</v>
      </c>
      <c r="AA6" s="258">
        <f t="shared" si="0"/>
        <v>44135</v>
      </c>
      <c r="AB6" s="258">
        <f t="shared" si="0"/>
        <v>44165</v>
      </c>
      <c r="AC6" s="258">
        <f t="shared" si="0"/>
        <v>44196</v>
      </c>
      <c r="AD6" s="258">
        <f t="shared" si="0"/>
        <v>44227</v>
      </c>
      <c r="AE6" s="258">
        <f t="shared" si="0"/>
        <v>44255</v>
      </c>
      <c r="AF6" s="258">
        <f t="shared" si="0"/>
        <v>44286</v>
      </c>
      <c r="AG6" s="258">
        <f t="shared" si="0"/>
        <v>44316</v>
      </c>
      <c r="AH6" s="258">
        <f t="shared" si="0"/>
        <v>44347</v>
      </c>
      <c r="AI6" s="258">
        <f t="shared" si="0"/>
        <v>44377</v>
      </c>
      <c r="AJ6" s="258">
        <f t="shared" si="0"/>
        <v>44408</v>
      </c>
      <c r="AK6" s="258">
        <f t="shared" si="0"/>
        <v>44439</v>
      </c>
      <c r="AL6" s="258">
        <f t="shared" si="0"/>
        <v>44469</v>
      </c>
      <c r="AM6" s="258">
        <f t="shared" si="0"/>
        <v>44500</v>
      </c>
      <c r="AN6" s="258">
        <f t="shared" si="0"/>
        <v>44530</v>
      </c>
      <c r="AO6" s="258">
        <f t="shared" si="0"/>
        <v>44561</v>
      </c>
      <c r="AP6" s="258">
        <f t="shared" si="0"/>
        <v>44592</v>
      </c>
      <c r="AQ6" s="258">
        <f t="shared" si="0"/>
        <v>44620</v>
      </c>
      <c r="AR6" s="258">
        <f t="shared" si="0"/>
        <v>44651</v>
      </c>
      <c r="AS6" s="258">
        <f t="shared" si="0"/>
        <v>44681</v>
      </c>
      <c r="AT6" s="258">
        <f t="shared" si="0"/>
        <v>44712</v>
      </c>
      <c r="AU6" s="258">
        <f t="shared" si="0"/>
        <v>44742</v>
      </c>
      <c r="AV6" s="258">
        <f t="shared" si="0"/>
        <v>44773</v>
      </c>
      <c r="AW6" s="258">
        <f t="shared" si="0"/>
        <v>44804</v>
      </c>
      <c r="AX6" s="258">
        <f t="shared" si="0"/>
        <v>44834</v>
      </c>
      <c r="AY6" s="258">
        <f t="shared" si="0"/>
        <v>44865</v>
      </c>
      <c r="AZ6" s="258">
        <f t="shared" si="0"/>
        <v>44895</v>
      </c>
      <c r="BA6" s="258">
        <f t="shared" si="0"/>
        <v>44926</v>
      </c>
      <c r="BB6" s="258">
        <f t="shared" si="0"/>
        <v>44957</v>
      </c>
      <c r="BC6" s="258">
        <f t="shared" si="0"/>
        <v>44985</v>
      </c>
      <c r="BD6" s="258">
        <f t="shared" si="0"/>
        <v>45016</v>
      </c>
      <c r="BE6" s="258">
        <f t="shared" si="0"/>
        <v>45046</v>
      </c>
      <c r="BF6" s="258">
        <f t="shared" si="0"/>
        <v>45077</v>
      </c>
      <c r="BG6" s="258">
        <f t="shared" si="0"/>
        <v>45107</v>
      </c>
      <c r="BH6" s="258">
        <f t="shared" si="0"/>
        <v>45138</v>
      </c>
      <c r="BI6" s="258">
        <f t="shared" si="0"/>
        <v>45169</v>
      </c>
      <c r="BJ6" s="258">
        <f t="shared" si="0"/>
        <v>45199</v>
      </c>
      <c r="BK6" s="258">
        <f t="shared" si="0"/>
        <v>45230</v>
      </c>
      <c r="BL6" s="258">
        <f t="shared" si="0"/>
        <v>45260</v>
      </c>
      <c r="BM6" s="258">
        <f t="shared" si="0"/>
        <v>45291</v>
      </c>
      <c r="BN6" s="258">
        <f t="shared" si="0"/>
        <v>45322</v>
      </c>
      <c r="BO6" s="258">
        <f t="shared" si="0"/>
        <v>45351</v>
      </c>
      <c r="BP6" s="258">
        <f t="shared" si="0"/>
        <v>45382</v>
      </c>
      <c r="BQ6" s="258">
        <f t="shared" si="0"/>
        <v>45412</v>
      </c>
      <c r="BR6" s="258">
        <f t="shared" si="0"/>
        <v>45443</v>
      </c>
      <c r="BS6" s="258">
        <f t="shared" si="0"/>
        <v>45473</v>
      </c>
      <c r="BT6" s="258">
        <f t="shared" ref="BT6:BU6" si="1">EOMONTH(BS6,1)</f>
        <v>45504</v>
      </c>
      <c r="BU6" s="258">
        <f t="shared" si="1"/>
        <v>45535</v>
      </c>
    </row>
    <row r="7" spans="1:73"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7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</row>
    <row r="8" spans="1:73"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7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</row>
    <row r="9" spans="1:73">
      <c r="A9" s="353"/>
      <c r="B9" s="162" t="s">
        <v>122</v>
      </c>
      <c r="C9" s="168"/>
      <c r="D9" s="168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1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2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</row>
    <row r="10" spans="1:73">
      <c r="A10" s="353"/>
      <c r="B10" s="174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7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</row>
    <row r="11" spans="1:73" outlineLevel="2">
      <c r="A11" s="354">
        <v>0.54200000000000004</v>
      </c>
      <c r="B11" s="163" t="s">
        <v>52</v>
      </c>
      <c r="F11" s="164">
        <v>0.52849999999999997</v>
      </c>
      <c r="G11" s="164">
        <v>0.52849999999999997</v>
      </c>
      <c r="H11" s="164">
        <v>0.52849999999999997</v>
      </c>
      <c r="I11" s="164">
        <v>0.52849999999999997</v>
      </c>
      <c r="J11" s="164">
        <v>0.52849999999999997</v>
      </c>
      <c r="K11" s="164">
        <v>0.52849999999999997</v>
      </c>
      <c r="L11" s="164">
        <v>0.52849999999999997</v>
      </c>
      <c r="M11" s="164">
        <v>0.52849999999999997</v>
      </c>
      <c r="N11" s="164">
        <v>0.52849999999999997</v>
      </c>
      <c r="O11" s="164">
        <v>0.52849999999999997</v>
      </c>
      <c r="P11" s="164">
        <v>0.52849999999999997</v>
      </c>
      <c r="Q11" s="164">
        <v>0.52849999999999997</v>
      </c>
      <c r="R11" s="164">
        <v>0.52849999999999997</v>
      </c>
      <c r="S11" s="164">
        <v>0.52849999999999997</v>
      </c>
      <c r="T11" s="164">
        <v>0.52849999999999997</v>
      </c>
      <c r="U11" s="164">
        <v>0.52849999999999997</v>
      </c>
      <c r="V11" s="164">
        <v>0.52849999999999997</v>
      </c>
      <c r="W11" s="164">
        <v>0.52849999999999997</v>
      </c>
      <c r="X11" s="164">
        <v>0.52849999999999997</v>
      </c>
      <c r="Y11" s="164">
        <v>0.52849999999999997</v>
      </c>
      <c r="Z11" s="164">
        <v>0.52849999999999997</v>
      </c>
      <c r="AA11" s="164">
        <v>0.52849999999999997</v>
      </c>
      <c r="AB11" s="164">
        <v>0.52849999999999997</v>
      </c>
      <c r="AC11" s="164">
        <v>0.52849999999999997</v>
      </c>
      <c r="AD11" s="164">
        <v>0.52849999999999997</v>
      </c>
      <c r="AE11" s="164">
        <v>0.52849999999999997</v>
      </c>
      <c r="AF11" s="164">
        <v>0.52849999999999997</v>
      </c>
      <c r="AG11" s="164">
        <v>0.52849999999999997</v>
      </c>
      <c r="AH11" s="164">
        <v>0.52849999999999997</v>
      </c>
      <c r="AI11" s="164">
        <v>0.52849999999999997</v>
      </c>
      <c r="AJ11" s="164">
        <v>0.52849999999999997</v>
      </c>
      <c r="AK11" s="164">
        <v>0.52849999999999997</v>
      </c>
      <c r="AL11" s="164">
        <v>0.52849999999999997</v>
      </c>
      <c r="AM11" s="164">
        <v>0.52849999999999997</v>
      </c>
      <c r="AN11" s="164">
        <v>0.52849999999999997</v>
      </c>
      <c r="AO11" s="164">
        <v>0.52849999999999997</v>
      </c>
      <c r="AP11" s="164">
        <v>0.52849999999999997</v>
      </c>
      <c r="AQ11" s="164">
        <v>0.52849999999999997</v>
      </c>
      <c r="AR11" s="164">
        <v>0.52849999999999997</v>
      </c>
      <c r="AS11" s="164">
        <v>0.52849999999999997</v>
      </c>
      <c r="AT11" s="164">
        <v>0.52849999999999997</v>
      </c>
      <c r="AU11" s="164">
        <v>0.52849999999999997</v>
      </c>
      <c r="AV11" s="164">
        <v>0.52849999999999997</v>
      </c>
      <c r="AW11" s="164">
        <v>0.52849999999999997</v>
      </c>
      <c r="AX11" s="164">
        <v>0.52849999999999997</v>
      </c>
      <c r="AY11" s="164">
        <v>0.52849999999999997</v>
      </c>
      <c r="AZ11" s="164">
        <v>0.52849999999999997</v>
      </c>
      <c r="BA11" s="164">
        <v>0.52849999999999997</v>
      </c>
      <c r="BB11" s="164">
        <v>0.52849999999999997</v>
      </c>
      <c r="BC11" s="164">
        <v>0.52849999999999997</v>
      </c>
      <c r="BD11" s="164">
        <v>0.52849999999999997</v>
      </c>
      <c r="BE11" s="164">
        <v>0.52849999999999997</v>
      </c>
      <c r="BF11" s="164">
        <v>0.52849999999999997</v>
      </c>
      <c r="BG11" s="164">
        <v>0.52849999999999997</v>
      </c>
      <c r="BH11" s="164">
        <v>0.52849999999999997</v>
      </c>
      <c r="BI11" s="164">
        <v>0.52849999999999997</v>
      </c>
      <c r="BJ11" s="164">
        <v>0.52849999999999997</v>
      </c>
      <c r="BK11" s="164">
        <v>0.52849999999999997</v>
      </c>
      <c r="BL11" s="164">
        <v>0.52849999999999997</v>
      </c>
      <c r="BM11" s="164">
        <v>0.52849999999999997</v>
      </c>
      <c r="BN11" s="164">
        <v>0.52849999999999997</v>
      </c>
      <c r="BO11" s="164">
        <v>0.52849999999999997</v>
      </c>
      <c r="BP11" s="164">
        <v>0.52849999999999997</v>
      </c>
      <c r="BQ11" s="164">
        <v>0.52849999999999997</v>
      </c>
      <c r="BR11" s="164">
        <v>0.52849999999999997</v>
      </c>
      <c r="BS11" s="164">
        <v>0.52849999999999997</v>
      </c>
      <c r="BT11" s="164">
        <v>0.52849999999999997</v>
      </c>
      <c r="BU11" s="164">
        <v>0.52849999999999997</v>
      </c>
    </row>
    <row r="12" spans="1:73" outlineLevel="2">
      <c r="A12" s="355">
        <v>0.25</v>
      </c>
      <c r="B12" s="163" t="s">
        <v>56</v>
      </c>
      <c r="F12" s="164" t="s">
        <v>103</v>
      </c>
      <c r="G12" s="164" t="s">
        <v>103</v>
      </c>
      <c r="H12" s="164" t="s">
        <v>103</v>
      </c>
      <c r="I12" s="164" t="s">
        <v>103</v>
      </c>
      <c r="J12" s="164" t="s">
        <v>103</v>
      </c>
      <c r="K12" s="164" t="s">
        <v>103</v>
      </c>
      <c r="L12" s="164" t="s">
        <v>103</v>
      </c>
      <c r="M12" s="164" t="s">
        <v>103</v>
      </c>
      <c r="N12" s="164" t="s">
        <v>103</v>
      </c>
      <c r="O12" s="164" t="s">
        <v>103</v>
      </c>
      <c r="P12" s="164">
        <v>0.25</v>
      </c>
      <c r="Q12" s="164">
        <v>0.25</v>
      </c>
      <c r="R12" s="164">
        <v>0.25</v>
      </c>
      <c r="S12" s="164">
        <v>0.25</v>
      </c>
      <c r="T12" s="164">
        <v>0.25</v>
      </c>
      <c r="U12" s="164">
        <v>0.25</v>
      </c>
      <c r="V12" s="164">
        <v>0.25</v>
      </c>
      <c r="W12" s="164">
        <v>0.25</v>
      </c>
      <c r="X12" s="164">
        <v>0.25</v>
      </c>
      <c r="Y12" s="164">
        <v>0.25</v>
      </c>
      <c r="Z12" s="164">
        <v>0.25</v>
      </c>
      <c r="AA12" s="164">
        <v>0.25</v>
      </c>
      <c r="AB12" s="164">
        <v>0.25</v>
      </c>
      <c r="AC12" s="164">
        <v>0.25</v>
      </c>
      <c r="AD12" s="164">
        <v>0.25</v>
      </c>
      <c r="AE12" s="164">
        <v>0.25</v>
      </c>
      <c r="AF12" s="164">
        <v>0.25</v>
      </c>
      <c r="AG12" s="164">
        <v>0.25</v>
      </c>
      <c r="AH12" s="164">
        <v>0.25</v>
      </c>
      <c r="AI12" s="164">
        <v>0.25</v>
      </c>
      <c r="AJ12" s="164">
        <v>0.25</v>
      </c>
      <c r="AK12" s="164">
        <v>0.25</v>
      </c>
      <c r="AL12" s="164">
        <v>0.25</v>
      </c>
      <c r="AM12" s="164">
        <v>0.25</v>
      </c>
      <c r="AN12" s="164">
        <v>0.25</v>
      </c>
      <c r="AO12" s="164">
        <v>0.25</v>
      </c>
      <c r="AP12" s="164">
        <v>0.25</v>
      </c>
      <c r="AQ12" s="164">
        <v>0.25</v>
      </c>
      <c r="AR12" s="164">
        <v>0.25</v>
      </c>
      <c r="AS12" s="164">
        <v>0.25</v>
      </c>
      <c r="AT12" s="164">
        <v>0.25</v>
      </c>
      <c r="AU12" s="164">
        <v>0.25</v>
      </c>
      <c r="AV12" s="164">
        <v>0.25</v>
      </c>
      <c r="AW12" s="164">
        <v>0.25</v>
      </c>
      <c r="AX12" s="164">
        <v>0.25</v>
      </c>
      <c r="AY12" s="164">
        <v>0.25</v>
      </c>
      <c r="AZ12" s="164">
        <v>0.25</v>
      </c>
      <c r="BA12" s="164">
        <v>0.25</v>
      </c>
      <c r="BB12" s="164">
        <v>0.25</v>
      </c>
      <c r="BC12" s="164">
        <v>0.25</v>
      </c>
      <c r="BD12" s="164">
        <v>0.25</v>
      </c>
      <c r="BE12" s="164">
        <v>0.25</v>
      </c>
      <c r="BF12" s="164">
        <v>0.25</v>
      </c>
      <c r="BG12" s="164">
        <v>0.25</v>
      </c>
      <c r="BH12" s="164">
        <v>0.25</v>
      </c>
      <c r="BI12" s="164">
        <v>0.25</v>
      </c>
      <c r="BJ12" s="164">
        <v>0.25</v>
      </c>
      <c r="BK12" s="164">
        <v>0.25</v>
      </c>
      <c r="BL12" s="164">
        <v>0.25</v>
      </c>
      <c r="BM12" s="164">
        <v>0.25</v>
      </c>
      <c r="BN12" s="164">
        <v>0.25</v>
      </c>
      <c r="BO12" s="164">
        <v>0.25</v>
      </c>
      <c r="BP12" s="164">
        <v>0.25</v>
      </c>
      <c r="BQ12" s="164">
        <v>0.25</v>
      </c>
      <c r="BR12" s="164">
        <v>0.25</v>
      </c>
      <c r="BS12" s="164">
        <v>0.25</v>
      </c>
      <c r="BT12" s="164">
        <v>0.25</v>
      </c>
      <c r="BU12" s="164">
        <v>0.25</v>
      </c>
    </row>
    <row r="13" spans="1:73" outlineLevel="2">
      <c r="A13" s="354">
        <v>6.6699999999999995E-2</v>
      </c>
      <c r="B13" s="163" t="s">
        <v>60</v>
      </c>
      <c r="F13" s="164" t="s">
        <v>103</v>
      </c>
      <c r="G13" s="164" t="s">
        <v>103</v>
      </c>
      <c r="H13" s="164" t="s">
        <v>103</v>
      </c>
      <c r="I13" s="164" t="s">
        <v>103</v>
      </c>
      <c r="J13" s="164" t="s">
        <v>103</v>
      </c>
      <c r="K13" s="164" t="s">
        <v>103</v>
      </c>
      <c r="L13" s="164" t="s">
        <v>103</v>
      </c>
      <c r="M13" s="164" t="s">
        <v>103</v>
      </c>
      <c r="N13" s="164">
        <v>6.6707600000000006E-2</v>
      </c>
      <c r="O13" s="164">
        <v>6.6707600000000006E-2</v>
      </c>
      <c r="P13" s="164">
        <v>6.6707600000000006E-2</v>
      </c>
      <c r="Q13" s="164">
        <v>6.6707600000000006E-2</v>
      </c>
      <c r="R13" s="164">
        <v>6.6707600000000006E-2</v>
      </c>
      <c r="S13" s="164">
        <v>6.6707600000000006E-2</v>
      </c>
      <c r="T13" s="164">
        <v>6.6707600000000006E-2</v>
      </c>
      <c r="U13" s="164">
        <v>6.6707600000000006E-2</v>
      </c>
      <c r="V13" s="164">
        <v>6.6707600000000006E-2</v>
      </c>
      <c r="W13" s="164">
        <v>6.6707600000000006E-2</v>
      </c>
      <c r="X13" s="164">
        <v>6.6707600000000006E-2</v>
      </c>
      <c r="Y13" s="164">
        <v>6.6707600000000006E-2</v>
      </c>
      <c r="Z13" s="164">
        <v>6.6707600000000006E-2</v>
      </c>
      <c r="AA13" s="164">
        <v>6.6707600000000006E-2</v>
      </c>
      <c r="AB13" s="164">
        <v>6.6707600000000006E-2</v>
      </c>
      <c r="AC13" s="164">
        <v>6.6707600000000006E-2</v>
      </c>
      <c r="AD13" s="164">
        <v>6.6707600000000006E-2</v>
      </c>
      <c r="AE13" s="164">
        <v>6.6707600000000006E-2</v>
      </c>
      <c r="AF13" s="164">
        <v>6.6707600000000006E-2</v>
      </c>
      <c r="AG13" s="164">
        <v>6.6707600000000006E-2</v>
      </c>
      <c r="AH13" s="164">
        <v>6.6707600000000006E-2</v>
      </c>
      <c r="AI13" s="164">
        <v>6.6707600000000006E-2</v>
      </c>
      <c r="AJ13" s="164">
        <v>6.6707600000000006E-2</v>
      </c>
      <c r="AK13" s="164">
        <v>6.6707600000000006E-2</v>
      </c>
      <c r="AL13" s="164">
        <v>6.6707600000000006E-2</v>
      </c>
      <c r="AM13" s="164">
        <v>6.6707600000000006E-2</v>
      </c>
      <c r="AN13" s="164">
        <v>6.6707600000000006E-2</v>
      </c>
      <c r="AO13" s="164">
        <v>6.6707600000000006E-2</v>
      </c>
      <c r="AP13" s="164">
        <v>6.6707600000000006E-2</v>
      </c>
      <c r="AQ13" s="164">
        <v>6.6707600000000006E-2</v>
      </c>
      <c r="AR13" s="164">
        <v>6.6707600000000006E-2</v>
      </c>
      <c r="AS13" s="164">
        <v>6.6707600000000006E-2</v>
      </c>
      <c r="AT13" s="164">
        <v>6.6707600000000006E-2</v>
      </c>
      <c r="AU13" s="164">
        <v>6.6707600000000006E-2</v>
      </c>
      <c r="AV13" s="164">
        <v>6.6707600000000006E-2</v>
      </c>
      <c r="AW13" s="164">
        <v>6.6707600000000006E-2</v>
      </c>
      <c r="AX13" s="164">
        <v>6.6707600000000006E-2</v>
      </c>
      <c r="AY13" s="164">
        <v>6.6707600000000006E-2</v>
      </c>
      <c r="AZ13" s="164">
        <v>6.6707600000000006E-2</v>
      </c>
      <c r="BA13" s="164">
        <v>6.6707600000000006E-2</v>
      </c>
      <c r="BB13" s="164">
        <v>6.6707600000000006E-2</v>
      </c>
      <c r="BC13" s="164">
        <v>6.6699999999999995E-2</v>
      </c>
      <c r="BD13" s="164">
        <v>6.6699999999999995E-2</v>
      </c>
      <c r="BE13" s="164">
        <v>6.6707600000000006E-2</v>
      </c>
      <c r="BF13" s="164">
        <v>6.6707600000000006E-2</v>
      </c>
      <c r="BG13" s="164">
        <v>6.6707600000000006E-2</v>
      </c>
      <c r="BH13" s="164">
        <v>6.6707600000000006E-2</v>
      </c>
      <c r="BI13" s="164">
        <v>6.6707600000000006E-2</v>
      </c>
      <c r="BJ13" s="164">
        <v>6.6707600000000006E-2</v>
      </c>
      <c r="BK13" s="164">
        <v>6.6707600000000006E-2</v>
      </c>
      <c r="BL13" s="164">
        <v>6.6707600000000006E-2</v>
      </c>
      <c r="BM13" s="164">
        <v>6.6707600000000006E-2</v>
      </c>
      <c r="BN13" s="164">
        <v>6.6707600000000006E-2</v>
      </c>
      <c r="BO13" s="164">
        <v>6.6707600000000006E-2</v>
      </c>
      <c r="BP13" s="164">
        <v>6.6707600000000006E-2</v>
      </c>
      <c r="BQ13" s="164">
        <v>6.6707600000000006E-2</v>
      </c>
      <c r="BR13" s="164">
        <v>6.6707600000000006E-2</v>
      </c>
      <c r="BS13" s="164">
        <v>6.6707600000000006E-2</v>
      </c>
      <c r="BT13" s="164">
        <v>6.6707600000000006E-2</v>
      </c>
      <c r="BU13" s="164">
        <v>6.6707600000000006E-2</v>
      </c>
    </row>
    <row r="14" spans="1:73" outlineLevel="2">
      <c r="A14" s="355">
        <v>0.08</v>
      </c>
      <c r="B14" s="163" t="s">
        <v>64</v>
      </c>
      <c r="F14" s="164" t="s">
        <v>103</v>
      </c>
      <c r="G14" s="164" t="s">
        <v>103</v>
      </c>
      <c r="H14" s="164" t="s">
        <v>103</v>
      </c>
      <c r="I14" s="164" t="s">
        <v>103</v>
      </c>
      <c r="J14" s="164" t="s">
        <v>103</v>
      </c>
      <c r="K14" s="164" t="s">
        <v>103</v>
      </c>
      <c r="L14" s="164" t="s">
        <v>103</v>
      </c>
      <c r="M14" s="164" t="s">
        <v>103</v>
      </c>
      <c r="N14" s="164" t="s">
        <v>103</v>
      </c>
      <c r="O14" s="164" t="s">
        <v>103</v>
      </c>
      <c r="P14" s="164" t="s">
        <v>103</v>
      </c>
      <c r="Q14" s="164">
        <v>0.08</v>
      </c>
      <c r="R14" s="164">
        <v>0.08</v>
      </c>
      <c r="S14" s="164">
        <v>0.08</v>
      </c>
      <c r="T14" s="164">
        <v>0.08</v>
      </c>
      <c r="U14" s="164">
        <v>0.08</v>
      </c>
      <c r="V14" s="164">
        <v>0.08</v>
      </c>
      <c r="W14" s="164">
        <v>0.08</v>
      </c>
      <c r="X14" s="164">
        <v>0.08</v>
      </c>
      <c r="Y14" s="164">
        <v>0.08</v>
      </c>
      <c r="Z14" s="164">
        <v>0.08</v>
      </c>
      <c r="AA14" s="164">
        <v>0.08</v>
      </c>
      <c r="AB14" s="164">
        <v>0.08</v>
      </c>
      <c r="AC14" s="164">
        <v>0.08</v>
      </c>
      <c r="AD14" s="164">
        <v>0.08</v>
      </c>
      <c r="AE14" s="164">
        <v>0.08</v>
      </c>
      <c r="AF14" s="164">
        <v>0.08</v>
      </c>
      <c r="AG14" s="164">
        <v>0.08</v>
      </c>
      <c r="AH14" s="164">
        <v>0.08</v>
      </c>
      <c r="AI14" s="164">
        <v>0.08</v>
      </c>
      <c r="AJ14" s="164">
        <v>0.08</v>
      </c>
      <c r="AK14" s="164">
        <v>0.08</v>
      </c>
      <c r="AL14" s="164">
        <v>0.08</v>
      </c>
      <c r="AM14" s="164">
        <v>0.08</v>
      </c>
      <c r="AN14" s="164">
        <v>0.08</v>
      </c>
      <c r="AO14" s="164">
        <v>0.08</v>
      </c>
      <c r="AP14" s="164">
        <v>0.08</v>
      </c>
      <c r="AQ14" s="164">
        <v>0.08</v>
      </c>
      <c r="AR14" s="164">
        <v>0.08</v>
      </c>
      <c r="AS14" s="164">
        <v>0.08</v>
      </c>
      <c r="AT14" s="164">
        <v>0.08</v>
      </c>
      <c r="AU14" s="164">
        <v>0.08</v>
      </c>
      <c r="AV14" s="164">
        <v>0.08</v>
      </c>
      <c r="AW14" s="164">
        <v>0.08</v>
      </c>
      <c r="AX14" s="164">
        <v>0.08</v>
      </c>
      <c r="AY14" s="164">
        <v>0.08</v>
      </c>
      <c r="AZ14" s="164">
        <v>0.08</v>
      </c>
      <c r="BA14" s="164">
        <v>0.08</v>
      </c>
      <c r="BB14" s="164">
        <v>0.08</v>
      </c>
      <c r="BC14" s="164">
        <v>0.08</v>
      </c>
      <c r="BD14" s="164">
        <v>0.08</v>
      </c>
      <c r="BE14" s="164">
        <v>0.08</v>
      </c>
      <c r="BF14" s="164">
        <v>0.08</v>
      </c>
      <c r="BG14" s="164">
        <v>0.08</v>
      </c>
      <c r="BH14" s="164">
        <v>0.08</v>
      </c>
      <c r="BI14" s="164">
        <v>0.08</v>
      </c>
      <c r="BJ14" s="164">
        <v>0.08</v>
      </c>
      <c r="BK14" s="164">
        <v>0.08</v>
      </c>
      <c r="BL14" s="164">
        <v>0.08</v>
      </c>
      <c r="BM14" s="164">
        <v>0.08</v>
      </c>
      <c r="BN14" s="164">
        <v>0.08</v>
      </c>
      <c r="BO14" s="164">
        <v>0.08</v>
      </c>
      <c r="BP14" s="164">
        <v>0.08</v>
      </c>
      <c r="BQ14" s="164">
        <v>0.08</v>
      </c>
      <c r="BR14" s="164">
        <v>0.08</v>
      </c>
      <c r="BS14" s="164">
        <v>0.08</v>
      </c>
      <c r="BT14" s="164">
        <v>0.08</v>
      </c>
      <c r="BU14" s="164">
        <v>0.08</v>
      </c>
    </row>
    <row r="15" spans="1:73" outlineLevel="2">
      <c r="A15" s="355">
        <v>0.28000000000000003</v>
      </c>
      <c r="B15" s="163" t="s">
        <v>84</v>
      </c>
      <c r="F15" s="164" t="s">
        <v>103</v>
      </c>
      <c r="G15" s="164" t="s">
        <v>103</v>
      </c>
      <c r="H15" s="164" t="s">
        <v>103</v>
      </c>
      <c r="I15" s="164" t="s">
        <v>103</v>
      </c>
      <c r="J15" s="164" t="s">
        <v>103</v>
      </c>
      <c r="K15" s="164" t="s">
        <v>103</v>
      </c>
      <c r="L15" s="164" t="s">
        <v>103</v>
      </c>
      <c r="M15" s="164" t="s">
        <v>103</v>
      </c>
      <c r="N15" s="164" t="s">
        <v>103</v>
      </c>
      <c r="O15" s="164" t="s">
        <v>103</v>
      </c>
      <c r="P15" s="164" t="s">
        <v>103</v>
      </c>
      <c r="Q15" s="164">
        <v>0.2873</v>
      </c>
      <c r="R15" s="164">
        <v>0.2873</v>
      </c>
      <c r="S15" s="164">
        <v>0.2873</v>
      </c>
      <c r="T15" s="164">
        <v>0.2873</v>
      </c>
      <c r="U15" s="164">
        <v>0.2873</v>
      </c>
      <c r="V15" s="164">
        <v>0.2873</v>
      </c>
      <c r="W15" s="164">
        <v>0.2873</v>
      </c>
      <c r="X15" s="164">
        <v>0.2873</v>
      </c>
      <c r="Y15" s="164">
        <v>0.2873</v>
      </c>
      <c r="Z15" s="164">
        <v>0.2873</v>
      </c>
      <c r="AA15" s="164">
        <v>0.2873</v>
      </c>
      <c r="AB15" s="164">
        <v>0.2873</v>
      </c>
      <c r="AC15" s="164">
        <v>0.2873</v>
      </c>
      <c r="AD15" s="164">
        <v>0.2873</v>
      </c>
      <c r="AE15" s="164">
        <v>0.2873</v>
      </c>
      <c r="AF15" s="164">
        <v>0.29799999999999999</v>
      </c>
      <c r="AG15" s="164">
        <v>0.29799999999999999</v>
      </c>
      <c r="AH15" s="164">
        <v>0.29799999999999999</v>
      </c>
      <c r="AI15" s="164">
        <v>0.29799999999999999</v>
      </c>
      <c r="AJ15" s="164">
        <v>0.29799999999999999</v>
      </c>
      <c r="AK15" s="164">
        <v>0.29799999999999999</v>
      </c>
      <c r="AL15" s="164">
        <v>0.29799999999999999</v>
      </c>
      <c r="AM15" s="164">
        <v>0.29799999999999999</v>
      </c>
      <c r="AN15" s="164">
        <v>0.29799999999999999</v>
      </c>
      <c r="AO15" s="164">
        <v>0.29799999999999999</v>
      </c>
      <c r="AP15" s="164">
        <v>0.29799999999999999</v>
      </c>
      <c r="AQ15" s="164">
        <v>0.29799999999999999</v>
      </c>
      <c r="AR15" s="164">
        <v>0.29799999999999999</v>
      </c>
      <c r="AS15" s="164">
        <v>0.29799999999999999</v>
      </c>
      <c r="AT15" s="164">
        <v>0.29799999999999999</v>
      </c>
      <c r="AU15" s="164">
        <v>0.29799999999999999</v>
      </c>
      <c r="AV15" s="164">
        <v>0.29799999999999999</v>
      </c>
      <c r="AW15" s="164">
        <v>0.29799999999999999</v>
      </c>
      <c r="AX15" s="164">
        <v>0.29799999999999999</v>
      </c>
      <c r="AY15" s="164">
        <v>0.29799999999999999</v>
      </c>
      <c r="AZ15" s="164">
        <v>0.29799999999999999</v>
      </c>
      <c r="BA15" s="164">
        <v>0.29799999999999999</v>
      </c>
      <c r="BB15" s="164">
        <v>0.29799999999999999</v>
      </c>
      <c r="BC15" s="164">
        <v>0.29799999999999999</v>
      </c>
      <c r="BD15" s="164">
        <v>0.29799999999999999</v>
      </c>
      <c r="BE15" s="164">
        <v>0.29799999999999999</v>
      </c>
      <c r="BF15" s="164">
        <v>0.29799999999999999</v>
      </c>
      <c r="BG15" s="164">
        <v>0.29799999999999999</v>
      </c>
      <c r="BH15" s="164">
        <v>0.29799999999999999</v>
      </c>
      <c r="BI15" s="164">
        <v>0.29799999999999999</v>
      </c>
      <c r="BJ15" s="164">
        <v>0.29799999999999999</v>
      </c>
      <c r="BK15" s="164">
        <v>0.29799999999999999</v>
      </c>
      <c r="BL15" s="164">
        <v>0.29799999999999999</v>
      </c>
      <c r="BM15" s="164">
        <v>0.29799999999999999</v>
      </c>
      <c r="BN15" s="164">
        <v>0.29799999999999999</v>
      </c>
      <c r="BO15" s="164">
        <v>0.29799999999999999</v>
      </c>
      <c r="BP15" s="164">
        <v>0.29799999999999999</v>
      </c>
      <c r="BQ15" s="164">
        <v>0.29799999999999999</v>
      </c>
      <c r="BR15" s="164">
        <v>0.29799999999999999</v>
      </c>
      <c r="BS15" s="164">
        <v>0.29799999999999999</v>
      </c>
      <c r="BT15" s="164">
        <v>0.29799999999999999</v>
      </c>
      <c r="BU15" s="164">
        <v>0.29799999999999999</v>
      </c>
    </row>
    <row r="16" spans="1:73" outlineLevel="2">
      <c r="A16" s="355"/>
      <c r="B16" s="163" t="s">
        <v>123</v>
      </c>
      <c r="F16" s="164" t="s">
        <v>103</v>
      </c>
      <c r="G16" s="164" t="s">
        <v>103</v>
      </c>
      <c r="H16" s="164" t="s">
        <v>103</v>
      </c>
      <c r="I16" s="164" t="s">
        <v>103</v>
      </c>
      <c r="J16" s="164" t="s">
        <v>103</v>
      </c>
      <c r="K16" s="164" t="s">
        <v>103</v>
      </c>
      <c r="L16" s="164" t="s">
        <v>103</v>
      </c>
      <c r="M16" s="164" t="s">
        <v>103</v>
      </c>
      <c r="N16" s="164" t="s">
        <v>103</v>
      </c>
      <c r="O16" s="164" t="s">
        <v>103</v>
      </c>
      <c r="P16" s="164" t="s">
        <v>103</v>
      </c>
      <c r="Q16" s="164" t="s">
        <v>103</v>
      </c>
      <c r="R16" s="164" t="s">
        <v>103</v>
      </c>
      <c r="S16" s="164" t="s">
        <v>103</v>
      </c>
      <c r="T16" s="164" t="s">
        <v>103</v>
      </c>
      <c r="U16" s="164" t="s">
        <v>103</v>
      </c>
      <c r="V16" s="164" t="s">
        <v>103</v>
      </c>
      <c r="W16" s="164" t="s">
        <v>103</v>
      </c>
      <c r="X16" s="164" t="s">
        <v>103</v>
      </c>
      <c r="Y16" s="164" t="s">
        <v>103</v>
      </c>
      <c r="Z16" s="164" t="s">
        <v>103</v>
      </c>
      <c r="AA16" s="164" t="s">
        <v>103</v>
      </c>
      <c r="AB16" s="164" t="s">
        <v>103</v>
      </c>
      <c r="AC16" s="164" t="s">
        <v>103</v>
      </c>
      <c r="AD16" s="164" t="s">
        <v>103</v>
      </c>
      <c r="AE16" s="164" t="s">
        <v>103</v>
      </c>
      <c r="AF16" s="164">
        <v>0.48830000000000001</v>
      </c>
      <c r="AG16" s="164">
        <v>0.48830000000000001</v>
      </c>
      <c r="AH16" s="164">
        <v>0.48830000000000001</v>
      </c>
      <c r="AI16" s="164">
        <v>0.48830000000000001</v>
      </c>
      <c r="AJ16" s="164">
        <v>0.48830000000000001</v>
      </c>
      <c r="AK16" s="164">
        <v>0.48830000000000001</v>
      </c>
      <c r="AL16" s="164">
        <v>0.48830000000000001</v>
      </c>
      <c r="AM16" s="164">
        <v>0.48830000000000001</v>
      </c>
      <c r="AN16" s="164">
        <v>0.48830000000000001</v>
      </c>
      <c r="AO16" s="164">
        <v>0.48830000000000001</v>
      </c>
      <c r="AP16" s="164">
        <v>0.48830000000000001</v>
      </c>
      <c r="AQ16" s="164">
        <v>0.48830000000000001</v>
      </c>
      <c r="AR16" s="164">
        <v>0.48830000000000001</v>
      </c>
      <c r="AS16" s="164">
        <v>0.48830000000000001</v>
      </c>
      <c r="AT16" s="164">
        <v>0.48830000000000001</v>
      </c>
      <c r="AU16" s="164">
        <v>0.48830000000000001</v>
      </c>
      <c r="AV16" s="164">
        <v>0.48830000000000001</v>
      </c>
      <c r="AW16" s="164">
        <v>0.48830000000000001</v>
      </c>
      <c r="AX16" s="164">
        <v>0.48830000000000001</v>
      </c>
      <c r="AY16" s="164">
        <v>0.48830000000000001</v>
      </c>
      <c r="AZ16" s="164">
        <v>0.48830000000000001</v>
      </c>
      <c r="BA16" s="164">
        <v>0.48830000000000001</v>
      </c>
      <c r="BB16" s="164">
        <v>0.48830000000000001</v>
      </c>
      <c r="BC16" s="164">
        <v>0.48830000000000001</v>
      </c>
      <c r="BD16" s="164">
        <v>0.48830000000000001</v>
      </c>
      <c r="BE16" s="164">
        <v>0.48830000000000001</v>
      </c>
      <c r="BF16" s="164">
        <v>0.48830000000000001</v>
      </c>
      <c r="BG16" s="164">
        <v>0.48830000000000001</v>
      </c>
      <c r="BH16" s="164">
        <v>0.48830000000000001</v>
      </c>
      <c r="BI16" s="164">
        <v>0.48830000000000001</v>
      </c>
      <c r="BJ16" s="164">
        <v>0.48830000000000001</v>
      </c>
      <c r="BK16" s="164">
        <v>0.48830000000000001</v>
      </c>
      <c r="BL16" s="164">
        <v>0.48830000000000001</v>
      </c>
      <c r="BM16" s="164">
        <v>0.48830000000000001</v>
      </c>
      <c r="BN16" s="164">
        <v>0.48830000000000001</v>
      </c>
      <c r="BO16" s="164">
        <v>0.48830000000000001</v>
      </c>
      <c r="BP16" s="164">
        <v>0.48830000000000001</v>
      </c>
      <c r="BQ16" s="164">
        <v>0.48830000000000001</v>
      </c>
      <c r="BR16" s="164">
        <v>0.48830000000000001</v>
      </c>
      <c r="BS16" s="164">
        <v>0.48830000000000001</v>
      </c>
      <c r="BT16" s="164">
        <v>0.48830000000000001</v>
      </c>
      <c r="BU16" s="164">
        <v>0.48830000000000001</v>
      </c>
    </row>
    <row r="17" spans="1:73" outlineLevel="2">
      <c r="A17" s="355">
        <v>0.4</v>
      </c>
      <c r="B17" s="163" t="s">
        <v>68</v>
      </c>
      <c r="F17" s="164" t="s">
        <v>103</v>
      </c>
      <c r="G17" s="164" t="s">
        <v>103</v>
      </c>
      <c r="H17" s="164" t="s">
        <v>103</v>
      </c>
      <c r="I17" s="164" t="s">
        <v>103</v>
      </c>
      <c r="J17" s="164" t="s">
        <v>103</v>
      </c>
      <c r="K17" s="164" t="s">
        <v>103</v>
      </c>
      <c r="L17" s="164" t="s">
        <v>103</v>
      </c>
      <c r="M17" s="164" t="s">
        <v>103</v>
      </c>
      <c r="N17" s="164" t="s">
        <v>103</v>
      </c>
      <c r="O17" s="164" t="s">
        <v>103</v>
      </c>
      <c r="P17" s="164" t="s">
        <v>103</v>
      </c>
      <c r="Q17" s="164">
        <v>0.4</v>
      </c>
      <c r="R17" s="164">
        <v>0.4</v>
      </c>
      <c r="S17" s="164">
        <v>0.4</v>
      </c>
      <c r="T17" s="164">
        <v>0.4</v>
      </c>
      <c r="U17" s="164">
        <v>0.4</v>
      </c>
      <c r="V17" s="164">
        <v>0.4</v>
      </c>
      <c r="W17" s="164">
        <v>0.4</v>
      </c>
      <c r="X17" s="164">
        <v>0.4</v>
      </c>
      <c r="Y17" s="164">
        <v>0.4</v>
      </c>
      <c r="Z17" s="164">
        <v>0.4</v>
      </c>
      <c r="AA17" s="164">
        <v>0.4</v>
      </c>
      <c r="AB17" s="164">
        <v>0.4</v>
      </c>
      <c r="AC17" s="164">
        <v>0.4</v>
      </c>
      <c r="AD17" s="164">
        <v>0.4</v>
      </c>
      <c r="AE17" s="164">
        <v>0.4</v>
      </c>
      <c r="AF17" s="164">
        <v>0.4</v>
      </c>
      <c r="AG17" s="164">
        <v>0.4</v>
      </c>
      <c r="AH17" s="164">
        <v>0.4</v>
      </c>
      <c r="AI17" s="164">
        <v>0.4</v>
      </c>
      <c r="AJ17" s="164">
        <v>0.4</v>
      </c>
      <c r="AK17" s="164">
        <v>0.4</v>
      </c>
      <c r="AL17" s="164">
        <v>0.4</v>
      </c>
      <c r="AM17" s="164">
        <v>0.4</v>
      </c>
      <c r="AN17" s="164">
        <v>0.4</v>
      </c>
      <c r="AO17" s="164">
        <v>0.4</v>
      </c>
      <c r="AP17" s="164">
        <v>0.4</v>
      </c>
      <c r="AQ17" s="164">
        <v>0.4</v>
      </c>
      <c r="AR17" s="164">
        <v>0.4</v>
      </c>
      <c r="AS17" s="164">
        <v>0.4</v>
      </c>
      <c r="AT17" s="164">
        <v>0.4</v>
      </c>
      <c r="AU17" s="164">
        <v>0.4</v>
      </c>
      <c r="AV17" s="164">
        <v>0.4</v>
      </c>
      <c r="AW17" s="164">
        <v>0.4</v>
      </c>
      <c r="AX17" s="164">
        <v>0.4</v>
      </c>
      <c r="AY17" s="164">
        <v>0.4</v>
      </c>
      <c r="AZ17" s="164">
        <v>0.4</v>
      </c>
      <c r="BA17" s="164">
        <v>0.4</v>
      </c>
      <c r="BB17" s="164">
        <v>0.4</v>
      </c>
      <c r="BC17" s="164">
        <v>0.4</v>
      </c>
      <c r="BD17" s="164">
        <v>0.4</v>
      </c>
      <c r="BE17" s="164">
        <v>0.4</v>
      </c>
      <c r="BF17" s="164">
        <v>0.4</v>
      </c>
      <c r="BG17" s="164">
        <v>0.4</v>
      </c>
      <c r="BH17" s="164">
        <v>0.4</v>
      </c>
      <c r="BI17" s="164">
        <v>0.4</v>
      </c>
      <c r="BJ17" s="164">
        <v>0.4</v>
      </c>
      <c r="BK17" s="164">
        <v>0.4</v>
      </c>
      <c r="BL17" s="164">
        <v>0.4</v>
      </c>
      <c r="BM17" s="164">
        <v>0.4</v>
      </c>
      <c r="BN17" s="164">
        <v>0.4</v>
      </c>
      <c r="BO17" s="164">
        <v>0.4</v>
      </c>
      <c r="BP17" s="164">
        <v>0.4</v>
      </c>
      <c r="BQ17" s="164">
        <v>0.4</v>
      </c>
      <c r="BR17" s="164">
        <v>0.4</v>
      </c>
      <c r="BS17" s="164">
        <v>0.4</v>
      </c>
      <c r="BT17" s="164">
        <v>0.4</v>
      </c>
      <c r="BU17" s="164">
        <v>0.4</v>
      </c>
    </row>
    <row r="18" spans="1:73" outlineLevel="2">
      <c r="A18" s="355">
        <v>0.4</v>
      </c>
      <c r="B18" s="163" t="s">
        <v>72</v>
      </c>
      <c r="F18" s="164" t="s">
        <v>103</v>
      </c>
      <c r="G18" s="164" t="s">
        <v>103</v>
      </c>
      <c r="H18" s="164" t="s">
        <v>103</v>
      </c>
      <c r="I18" s="164" t="s">
        <v>103</v>
      </c>
      <c r="J18" s="164" t="s">
        <v>103</v>
      </c>
      <c r="K18" s="164" t="s">
        <v>103</v>
      </c>
      <c r="L18" s="164" t="s">
        <v>103</v>
      </c>
      <c r="M18" s="164" t="s">
        <v>103</v>
      </c>
      <c r="N18" s="164" t="s">
        <v>103</v>
      </c>
      <c r="O18" s="164" t="s">
        <v>103</v>
      </c>
      <c r="P18" s="164" t="s">
        <v>103</v>
      </c>
      <c r="Q18" s="164">
        <v>0.4</v>
      </c>
      <c r="R18" s="164">
        <v>0.4</v>
      </c>
      <c r="S18" s="164">
        <v>0.4</v>
      </c>
      <c r="T18" s="164">
        <v>0.4</v>
      </c>
      <c r="U18" s="164">
        <v>0.4</v>
      </c>
      <c r="V18" s="164">
        <v>0.4</v>
      </c>
      <c r="W18" s="164">
        <v>0.4</v>
      </c>
      <c r="X18" s="164">
        <v>0.4</v>
      </c>
      <c r="Y18" s="164">
        <v>0.4</v>
      </c>
      <c r="Z18" s="164">
        <v>0.4</v>
      </c>
      <c r="AA18" s="164">
        <v>0.4</v>
      </c>
      <c r="AB18" s="164">
        <v>0.4</v>
      </c>
      <c r="AC18" s="164">
        <v>0.4</v>
      </c>
      <c r="AD18" s="164">
        <v>0.4</v>
      </c>
      <c r="AE18" s="164">
        <v>0.4</v>
      </c>
      <c r="AF18" s="164">
        <v>0.4</v>
      </c>
      <c r="AG18" s="164">
        <v>0.4</v>
      </c>
      <c r="AH18" s="164">
        <v>0.4</v>
      </c>
      <c r="AI18" s="164">
        <v>0.4</v>
      </c>
      <c r="AJ18" s="164">
        <v>0.4</v>
      </c>
      <c r="AK18" s="164">
        <v>0.4</v>
      </c>
      <c r="AL18" s="164">
        <v>0.4</v>
      </c>
      <c r="AM18" s="164">
        <v>0.4</v>
      </c>
      <c r="AN18" s="164">
        <v>0.4</v>
      </c>
      <c r="AO18" s="164">
        <v>0.4</v>
      </c>
      <c r="AP18" s="164">
        <v>0.4</v>
      </c>
      <c r="AQ18" s="164">
        <v>0.4</v>
      </c>
      <c r="AR18" s="164">
        <v>0.4</v>
      </c>
      <c r="AS18" s="164">
        <v>0.4</v>
      </c>
      <c r="AT18" s="164">
        <v>0.4</v>
      </c>
      <c r="AU18" s="164">
        <v>0.4</v>
      </c>
      <c r="AV18" s="164">
        <v>0.4</v>
      </c>
      <c r="AW18" s="164">
        <v>0.4</v>
      </c>
      <c r="AX18" s="164">
        <v>0.4</v>
      </c>
      <c r="AY18" s="164">
        <v>0.4</v>
      </c>
      <c r="AZ18" s="164">
        <v>0.4</v>
      </c>
      <c r="BA18" s="164">
        <v>0.4</v>
      </c>
      <c r="BB18" s="164">
        <v>0.4</v>
      </c>
      <c r="BC18" s="164">
        <v>0.4</v>
      </c>
      <c r="BD18" s="164">
        <v>0.4</v>
      </c>
      <c r="BE18" s="164">
        <v>0.4</v>
      </c>
      <c r="BF18" s="164">
        <v>0.4</v>
      </c>
      <c r="BG18" s="164">
        <v>0.4</v>
      </c>
      <c r="BH18" s="164">
        <v>0.4</v>
      </c>
      <c r="BI18" s="164">
        <v>0.4</v>
      </c>
      <c r="BJ18" s="164">
        <v>0.4</v>
      </c>
      <c r="BK18" s="164">
        <v>0.4</v>
      </c>
      <c r="BL18" s="164">
        <v>0.4</v>
      </c>
      <c r="BM18" s="164">
        <v>0.4</v>
      </c>
      <c r="BN18" s="164">
        <v>0.4</v>
      </c>
      <c r="BO18" s="164">
        <v>0.4</v>
      </c>
      <c r="BP18" s="164">
        <v>0.4</v>
      </c>
      <c r="BQ18" s="164">
        <v>0.4</v>
      </c>
      <c r="BR18" s="164">
        <v>0.4</v>
      </c>
      <c r="BS18" s="164">
        <v>0.4</v>
      </c>
      <c r="BT18" s="164">
        <v>0.4</v>
      </c>
      <c r="BU18" s="164">
        <v>0.4</v>
      </c>
    </row>
    <row r="19" spans="1:73" outlineLevel="2">
      <c r="A19" s="355"/>
      <c r="B19" s="163" t="s">
        <v>74</v>
      </c>
      <c r="F19" s="164" t="s">
        <v>103</v>
      </c>
      <c r="G19" s="164" t="s">
        <v>103</v>
      </c>
      <c r="H19" s="164" t="s">
        <v>103</v>
      </c>
      <c r="I19" s="164" t="s">
        <v>103</v>
      </c>
      <c r="J19" s="164" t="s">
        <v>103</v>
      </c>
      <c r="K19" s="164" t="s">
        <v>103</v>
      </c>
      <c r="L19" s="164" t="s">
        <v>103</v>
      </c>
      <c r="M19" s="164" t="s">
        <v>103</v>
      </c>
      <c r="N19" s="164" t="s">
        <v>103</v>
      </c>
      <c r="O19" s="164" t="s">
        <v>103</v>
      </c>
      <c r="P19" s="164" t="s">
        <v>103</v>
      </c>
      <c r="Q19" s="164" t="s">
        <v>103</v>
      </c>
      <c r="R19" s="164" t="s">
        <v>103</v>
      </c>
      <c r="S19" s="164" t="s">
        <v>103</v>
      </c>
      <c r="T19" s="164" t="s">
        <v>103</v>
      </c>
      <c r="U19" s="164" t="s">
        <v>103</v>
      </c>
      <c r="V19" s="164" t="s">
        <v>103</v>
      </c>
      <c r="W19" s="164" t="s">
        <v>103</v>
      </c>
      <c r="X19" s="164" t="s">
        <v>103</v>
      </c>
      <c r="Y19" s="164" t="s">
        <v>103</v>
      </c>
      <c r="Z19" s="164" t="s">
        <v>103</v>
      </c>
      <c r="AA19" s="164" t="s">
        <v>103</v>
      </c>
      <c r="AB19" s="164" t="s">
        <v>103</v>
      </c>
      <c r="AC19" s="164" t="s">
        <v>103</v>
      </c>
      <c r="AD19" s="164" t="s">
        <v>103</v>
      </c>
      <c r="AE19" s="164" t="s">
        <v>103</v>
      </c>
      <c r="AF19" s="164" t="s">
        <v>103</v>
      </c>
      <c r="AG19" s="164" t="s">
        <v>103</v>
      </c>
      <c r="AH19" s="164" t="s">
        <v>103</v>
      </c>
      <c r="AI19" s="164" t="s">
        <v>103</v>
      </c>
      <c r="AJ19" s="164" t="s">
        <v>103</v>
      </c>
      <c r="AK19" s="164" t="s">
        <v>103</v>
      </c>
      <c r="AL19" s="164" t="s">
        <v>103</v>
      </c>
      <c r="AM19" s="164" t="s">
        <v>103</v>
      </c>
      <c r="AN19" s="164" t="s">
        <v>103</v>
      </c>
      <c r="AO19" s="164">
        <v>1</v>
      </c>
      <c r="AP19" s="164">
        <v>1</v>
      </c>
      <c r="AQ19" s="164">
        <v>1</v>
      </c>
      <c r="AR19" s="164">
        <v>1</v>
      </c>
      <c r="AS19" s="164">
        <v>1</v>
      </c>
      <c r="AT19" s="164">
        <v>1</v>
      </c>
      <c r="AU19" s="164">
        <v>1</v>
      </c>
      <c r="AV19" s="164">
        <v>1</v>
      </c>
      <c r="AW19" s="164">
        <v>1</v>
      </c>
      <c r="AX19" s="164">
        <v>1</v>
      </c>
      <c r="AY19" s="164">
        <v>1</v>
      </c>
      <c r="AZ19" s="164">
        <v>1</v>
      </c>
      <c r="BA19" s="164">
        <v>1</v>
      </c>
      <c r="BB19" s="164">
        <v>1</v>
      </c>
      <c r="BC19" s="164">
        <v>1</v>
      </c>
      <c r="BD19" s="164">
        <v>1</v>
      </c>
      <c r="BE19" s="164">
        <v>1</v>
      </c>
      <c r="BF19" s="164">
        <v>1</v>
      </c>
      <c r="BG19" s="164">
        <v>1</v>
      </c>
      <c r="BH19" s="164">
        <v>1</v>
      </c>
      <c r="BI19" s="164">
        <v>1</v>
      </c>
      <c r="BJ19" s="164">
        <v>1</v>
      </c>
      <c r="BK19" s="164">
        <v>1</v>
      </c>
      <c r="BL19" s="164">
        <v>1</v>
      </c>
      <c r="BM19" s="164">
        <v>1</v>
      </c>
      <c r="BN19" s="164">
        <v>0.8</v>
      </c>
      <c r="BO19" s="164">
        <v>0.8</v>
      </c>
      <c r="BP19" s="164">
        <v>0.8</v>
      </c>
      <c r="BQ19" s="164">
        <v>0.8</v>
      </c>
      <c r="BR19" s="164">
        <v>0.8</v>
      </c>
      <c r="BS19" s="164">
        <v>0.8</v>
      </c>
      <c r="BT19" s="164">
        <v>0.8</v>
      </c>
      <c r="BU19" s="164">
        <v>0.8</v>
      </c>
    </row>
    <row r="20" spans="1:73" outlineLevel="2">
      <c r="A20" s="355"/>
      <c r="B20" s="163" t="s">
        <v>77</v>
      </c>
      <c r="F20" s="164" t="s">
        <v>103</v>
      </c>
      <c r="G20" s="164" t="s">
        <v>103</v>
      </c>
      <c r="H20" s="164" t="s">
        <v>103</v>
      </c>
      <c r="I20" s="164" t="s">
        <v>103</v>
      </c>
      <c r="J20" s="164" t="s">
        <v>103</v>
      </c>
      <c r="K20" s="164" t="s">
        <v>103</v>
      </c>
      <c r="L20" s="164" t="s">
        <v>103</v>
      </c>
      <c r="M20" s="164" t="s">
        <v>103</v>
      </c>
      <c r="N20" s="164" t="s">
        <v>103</v>
      </c>
      <c r="O20" s="164" t="s">
        <v>103</v>
      </c>
      <c r="P20" s="164" t="s">
        <v>103</v>
      </c>
      <c r="Q20" s="164" t="s">
        <v>103</v>
      </c>
      <c r="R20" s="164" t="s">
        <v>103</v>
      </c>
      <c r="S20" s="164" t="s">
        <v>103</v>
      </c>
      <c r="T20" s="164" t="s">
        <v>103</v>
      </c>
      <c r="U20" s="164" t="s">
        <v>103</v>
      </c>
      <c r="V20" s="164" t="s">
        <v>103</v>
      </c>
      <c r="W20" s="164" t="s">
        <v>103</v>
      </c>
      <c r="X20" s="164" t="s">
        <v>103</v>
      </c>
      <c r="Y20" s="164" t="s">
        <v>103</v>
      </c>
      <c r="Z20" s="164" t="s">
        <v>103</v>
      </c>
      <c r="AA20" s="164" t="s">
        <v>103</v>
      </c>
      <c r="AB20" s="164" t="s">
        <v>103</v>
      </c>
      <c r="AC20" s="164" t="s">
        <v>103</v>
      </c>
      <c r="AD20" s="164" t="s">
        <v>103</v>
      </c>
      <c r="AE20" s="164" t="s">
        <v>103</v>
      </c>
      <c r="AF20" s="164" t="s">
        <v>103</v>
      </c>
      <c r="AG20" s="164" t="s">
        <v>103</v>
      </c>
      <c r="AH20" s="164" t="s">
        <v>103</v>
      </c>
      <c r="AI20" s="164" t="s">
        <v>103</v>
      </c>
      <c r="AJ20" s="164" t="s">
        <v>103</v>
      </c>
      <c r="AK20" s="164" t="s">
        <v>103</v>
      </c>
      <c r="AL20" s="164" t="s">
        <v>103</v>
      </c>
      <c r="AM20" s="164" t="s">
        <v>103</v>
      </c>
      <c r="AN20" s="164" t="s">
        <v>103</v>
      </c>
      <c r="AO20" s="164" t="s">
        <v>103</v>
      </c>
      <c r="AP20" s="164" t="s">
        <v>103</v>
      </c>
      <c r="AQ20" s="164" t="s">
        <v>103</v>
      </c>
      <c r="AR20" s="164" t="s">
        <v>103</v>
      </c>
      <c r="AS20" s="164" t="s">
        <v>103</v>
      </c>
      <c r="AT20" s="164" t="s">
        <v>103</v>
      </c>
      <c r="AU20" s="164" t="s">
        <v>103</v>
      </c>
      <c r="AV20" s="164" t="s">
        <v>103</v>
      </c>
      <c r="AW20" s="164" t="s">
        <v>103</v>
      </c>
      <c r="AX20" s="164" t="s">
        <v>103</v>
      </c>
      <c r="AY20" s="164" t="s">
        <v>103</v>
      </c>
      <c r="AZ20" s="164" t="s">
        <v>103</v>
      </c>
      <c r="BA20" s="164">
        <v>0.2</v>
      </c>
      <c r="BB20" s="164">
        <v>0.2</v>
      </c>
      <c r="BC20" s="164">
        <v>0.2</v>
      </c>
      <c r="BD20" s="164">
        <v>0.2</v>
      </c>
      <c r="BE20" s="164">
        <v>0.2</v>
      </c>
      <c r="BF20" s="164">
        <v>0.2</v>
      </c>
      <c r="BG20" s="164">
        <v>0.2</v>
      </c>
      <c r="BH20" s="164">
        <v>0.2</v>
      </c>
      <c r="BI20" s="164">
        <v>0.2</v>
      </c>
      <c r="BJ20" s="164">
        <v>0.2</v>
      </c>
      <c r="BK20" s="164">
        <v>0.2</v>
      </c>
      <c r="BL20" s="164">
        <v>0.2</v>
      </c>
      <c r="BM20" s="164">
        <v>0.2</v>
      </c>
      <c r="BN20" s="164">
        <v>0.2</v>
      </c>
      <c r="BO20" s="164">
        <v>0.2</v>
      </c>
      <c r="BP20" s="164">
        <v>0.2</v>
      </c>
      <c r="BQ20" s="164">
        <v>0.2</v>
      </c>
      <c r="BR20" s="164">
        <v>0.2</v>
      </c>
      <c r="BS20" s="164">
        <v>0.2</v>
      </c>
      <c r="BT20" s="164">
        <v>0.2</v>
      </c>
      <c r="BU20" s="164">
        <v>0.2</v>
      </c>
    </row>
    <row r="21" spans="1:73" outlineLevel="2">
      <c r="A21" s="355"/>
      <c r="B21" s="163" t="s">
        <v>166</v>
      </c>
      <c r="F21" s="164" t="s">
        <v>103</v>
      </c>
      <c r="G21" s="164" t="s">
        <v>103</v>
      </c>
      <c r="H21" s="164" t="s">
        <v>103</v>
      </c>
      <c r="I21" s="164" t="s">
        <v>103</v>
      </c>
      <c r="J21" s="164" t="s">
        <v>103</v>
      </c>
      <c r="K21" s="164" t="s">
        <v>103</v>
      </c>
      <c r="L21" s="164" t="s">
        <v>103</v>
      </c>
      <c r="M21" s="164" t="s">
        <v>103</v>
      </c>
      <c r="N21" s="164" t="s">
        <v>103</v>
      </c>
      <c r="O21" s="164" t="s">
        <v>103</v>
      </c>
      <c r="P21" s="164" t="s">
        <v>103</v>
      </c>
      <c r="Q21" s="164" t="s">
        <v>103</v>
      </c>
      <c r="R21" s="164" t="s">
        <v>103</v>
      </c>
      <c r="S21" s="164" t="s">
        <v>103</v>
      </c>
      <c r="T21" s="164" t="s">
        <v>103</v>
      </c>
      <c r="U21" s="164" t="s">
        <v>103</v>
      </c>
      <c r="V21" s="164" t="s">
        <v>103</v>
      </c>
      <c r="W21" s="164" t="s">
        <v>103</v>
      </c>
      <c r="X21" s="164" t="s">
        <v>103</v>
      </c>
      <c r="Y21" s="164" t="s">
        <v>103</v>
      </c>
      <c r="Z21" s="164" t="s">
        <v>103</v>
      </c>
      <c r="AA21" s="164" t="s">
        <v>103</v>
      </c>
      <c r="AB21" s="164" t="s">
        <v>103</v>
      </c>
      <c r="AC21" s="164" t="s">
        <v>103</v>
      </c>
      <c r="AD21" s="164" t="s">
        <v>103</v>
      </c>
      <c r="AE21" s="164" t="s">
        <v>103</v>
      </c>
      <c r="AF21" s="164" t="s">
        <v>103</v>
      </c>
      <c r="AG21" s="164" t="s">
        <v>103</v>
      </c>
      <c r="AH21" s="164" t="s">
        <v>103</v>
      </c>
      <c r="AI21" s="164" t="s">
        <v>103</v>
      </c>
      <c r="AJ21" s="164" t="s">
        <v>103</v>
      </c>
      <c r="AK21" s="164" t="s">
        <v>103</v>
      </c>
      <c r="AL21" s="164" t="s">
        <v>103</v>
      </c>
      <c r="AM21" s="164" t="s">
        <v>103</v>
      </c>
      <c r="AN21" s="164" t="s">
        <v>103</v>
      </c>
      <c r="AO21" s="164" t="s">
        <v>103</v>
      </c>
      <c r="AP21" s="164" t="s">
        <v>103</v>
      </c>
      <c r="AQ21" s="164" t="s">
        <v>103</v>
      </c>
      <c r="AR21" s="164" t="s">
        <v>103</v>
      </c>
      <c r="AS21" s="164" t="s">
        <v>103</v>
      </c>
      <c r="AT21" s="164" t="s">
        <v>103</v>
      </c>
      <c r="AU21" s="164" t="s">
        <v>103</v>
      </c>
      <c r="AV21" s="164" t="s">
        <v>103</v>
      </c>
      <c r="AW21" s="164" t="s">
        <v>103</v>
      </c>
      <c r="AX21" s="164" t="s">
        <v>103</v>
      </c>
      <c r="AY21" s="164" t="s">
        <v>103</v>
      </c>
      <c r="AZ21" s="164" t="s">
        <v>103</v>
      </c>
      <c r="BA21" s="164" t="s">
        <v>103</v>
      </c>
      <c r="BB21" s="164" t="s">
        <v>103</v>
      </c>
      <c r="BC21" s="164" t="s">
        <v>103</v>
      </c>
      <c r="BD21" s="164" t="s">
        <v>103</v>
      </c>
      <c r="BE21" s="164" t="s">
        <v>103</v>
      </c>
      <c r="BF21" s="164" t="s">
        <v>103</v>
      </c>
      <c r="BG21" s="164" t="s">
        <v>103</v>
      </c>
      <c r="BH21" s="164" t="s">
        <v>103</v>
      </c>
      <c r="BI21" s="164" t="s">
        <v>103</v>
      </c>
      <c r="BJ21" s="164" t="s">
        <v>103</v>
      </c>
      <c r="BK21" s="164" t="s">
        <v>103</v>
      </c>
      <c r="BL21" s="164" t="s">
        <v>103</v>
      </c>
      <c r="BM21" s="164">
        <v>0.35</v>
      </c>
      <c r="BN21" s="164">
        <v>0.35</v>
      </c>
      <c r="BO21" s="164">
        <v>0.35</v>
      </c>
      <c r="BP21" s="164">
        <v>0.35</v>
      </c>
      <c r="BQ21" s="164">
        <v>0.35</v>
      </c>
      <c r="BR21" s="164">
        <v>0.35</v>
      </c>
      <c r="BS21" s="164">
        <v>0.35</v>
      </c>
      <c r="BT21" s="164">
        <v>0.35</v>
      </c>
      <c r="BU21" s="164">
        <v>0.35</v>
      </c>
    </row>
    <row r="22" spans="1:73" outlineLevel="2">
      <c r="A22" s="355"/>
      <c r="B22" s="163" t="s">
        <v>167</v>
      </c>
      <c r="F22" s="164" t="s">
        <v>103</v>
      </c>
      <c r="G22" s="164" t="s">
        <v>103</v>
      </c>
      <c r="H22" s="164" t="s">
        <v>103</v>
      </c>
      <c r="I22" s="164" t="s">
        <v>103</v>
      </c>
      <c r="J22" s="164" t="s">
        <v>103</v>
      </c>
      <c r="K22" s="164" t="s">
        <v>103</v>
      </c>
      <c r="L22" s="164" t="s">
        <v>103</v>
      </c>
      <c r="M22" s="164" t="s">
        <v>103</v>
      </c>
      <c r="N22" s="164" t="s">
        <v>103</v>
      </c>
      <c r="O22" s="164" t="s">
        <v>103</v>
      </c>
      <c r="P22" s="164" t="s">
        <v>103</v>
      </c>
      <c r="Q22" s="164" t="s">
        <v>103</v>
      </c>
      <c r="R22" s="164" t="s">
        <v>103</v>
      </c>
      <c r="S22" s="164" t="s">
        <v>103</v>
      </c>
      <c r="T22" s="164" t="s">
        <v>103</v>
      </c>
      <c r="U22" s="164" t="s">
        <v>103</v>
      </c>
      <c r="V22" s="164" t="s">
        <v>103</v>
      </c>
      <c r="W22" s="164" t="s">
        <v>103</v>
      </c>
      <c r="X22" s="164" t="s">
        <v>103</v>
      </c>
      <c r="Y22" s="164" t="s">
        <v>103</v>
      </c>
      <c r="Z22" s="164" t="s">
        <v>103</v>
      </c>
      <c r="AA22" s="164" t="s">
        <v>103</v>
      </c>
      <c r="AB22" s="164" t="s">
        <v>103</v>
      </c>
      <c r="AC22" s="164" t="s">
        <v>103</v>
      </c>
      <c r="AD22" s="164" t="s">
        <v>103</v>
      </c>
      <c r="AE22" s="164" t="s">
        <v>103</v>
      </c>
      <c r="AF22" s="164" t="s">
        <v>103</v>
      </c>
      <c r="AG22" s="164" t="s">
        <v>103</v>
      </c>
      <c r="AH22" s="164" t="s">
        <v>103</v>
      </c>
      <c r="AI22" s="164" t="s">
        <v>103</v>
      </c>
      <c r="AJ22" s="164" t="s">
        <v>103</v>
      </c>
      <c r="AK22" s="164" t="s">
        <v>103</v>
      </c>
      <c r="AL22" s="164" t="s">
        <v>103</v>
      </c>
      <c r="AM22" s="164" t="s">
        <v>103</v>
      </c>
      <c r="AN22" s="164" t="s">
        <v>103</v>
      </c>
      <c r="AO22" s="164" t="s">
        <v>103</v>
      </c>
      <c r="AP22" s="164" t="s">
        <v>103</v>
      </c>
      <c r="AQ22" s="164" t="s">
        <v>103</v>
      </c>
      <c r="AR22" s="164" t="s">
        <v>103</v>
      </c>
      <c r="AS22" s="164" t="s">
        <v>103</v>
      </c>
      <c r="AT22" s="164" t="s">
        <v>103</v>
      </c>
      <c r="AU22" s="164" t="s">
        <v>103</v>
      </c>
      <c r="AV22" s="164" t="s">
        <v>103</v>
      </c>
      <c r="AW22" s="164" t="s">
        <v>103</v>
      </c>
      <c r="AX22" s="164" t="s">
        <v>103</v>
      </c>
      <c r="AY22" s="164" t="s">
        <v>103</v>
      </c>
      <c r="AZ22" s="164" t="s">
        <v>103</v>
      </c>
      <c r="BA22" s="164" t="s">
        <v>103</v>
      </c>
      <c r="BB22" s="164" t="s">
        <v>103</v>
      </c>
      <c r="BC22" s="164" t="s">
        <v>103</v>
      </c>
      <c r="BD22" s="164" t="s">
        <v>103</v>
      </c>
      <c r="BE22" s="164" t="s">
        <v>103</v>
      </c>
      <c r="BF22" s="164" t="s">
        <v>103</v>
      </c>
      <c r="BG22" s="164" t="s">
        <v>103</v>
      </c>
      <c r="BH22" s="164" t="s">
        <v>103</v>
      </c>
      <c r="BI22" s="164" t="s">
        <v>103</v>
      </c>
      <c r="BJ22" s="164" t="s">
        <v>103</v>
      </c>
      <c r="BK22" s="164" t="s">
        <v>103</v>
      </c>
      <c r="BL22" s="164" t="s">
        <v>103</v>
      </c>
      <c r="BM22" s="164" t="s">
        <v>103</v>
      </c>
      <c r="BN22" s="164">
        <v>0.2</v>
      </c>
      <c r="BO22" s="164">
        <v>0.2</v>
      </c>
      <c r="BP22" s="164">
        <v>0.2</v>
      </c>
      <c r="BQ22" s="164">
        <v>0.2</v>
      </c>
      <c r="BR22" s="164">
        <v>0.2</v>
      </c>
      <c r="BS22" s="164">
        <v>0.2</v>
      </c>
      <c r="BT22" s="164">
        <v>0.2</v>
      </c>
      <c r="BU22" s="164">
        <v>0.2</v>
      </c>
    </row>
    <row r="23" spans="1:73" outlineLevel="2">
      <c r="A23" s="355"/>
      <c r="B23" s="163" t="s">
        <v>168</v>
      </c>
      <c r="F23" s="164" t="s">
        <v>103</v>
      </c>
      <c r="G23" s="164" t="s">
        <v>103</v>
      </c>
      <c r="H23" s="164" t="s">
        <v>103</v>
      </c>
      <c r="I23" s="164" t="s">
        <v>103</v>
      </c>
      <c r="J23" s="164" t="s">
        <v>103</v>
      </c>
      <c r="K23" s="164" t="s">
        <v>103</v>
      </c>
      <c r="L23" s="164" t="s">
        <v>103</v>
      </c>
      <c r="M23" s="164" t="s">
        <v>103</v>
      </c>
      <c r="N23" s="164" t="s">
        <v>103</v>
      </c>
      <c r="O23" s="164" t="s">
        <v>103</v>
      </c>
      <c r="P23" s="164" t="s">
        <v>103</v>
      </c>
      <c r="Q23" s="164" t="s">
        <v>103</v>
      </c>
      <c r="R23" s="164" t="s">
        <v>103</v>
      </c>
      <c r="S23" s="164" t="s">
        <v>103</v>
      </c>
      <c r="T23" s="164" t="s">
        <v>103</v>
      </c>
      <c r="U23" s="164" t="s">
        <v>103</v>
      </c>
      <c r="V23" s="164" t="s">
        <v>103</v>
      </c>
      <c r="W23" s="164" t="s">
        <v>103</v>
      </c>
      <c r="X23" s="164" t="s">
        <v>103</v>
      </c>
      <c r="Y23" s="164" t="s">
        <v>103</v>
      </c>
      <c r="Z23" s="164" t="s">
        <v>103</v>
      </c>
      <c r="AA23" s="164" t="s">
        <v>103</v>
      </c>
      <c r="AB23" s="164" t="s">
        <v>103</v>
      </c>
      <c r="AC23" s="164" t="s">
        <v>103</v>
      </c>
      <c r="AD23" s="164" t="s">
        <v>103</v>
      </c>
      <c r="AE23" s="164" t="s">
        <v>103</v>
      </c>
      <c r="AF23" s="164" t="s">
        <v>103</v>
      </c>
      <c r="AG23" s="164" t="s">
        <v>103</v>
      </c>
      <c r="AH23" s="164" t="s">
        <v>103</v>
      </c>
      <c r="AI23" s="164" t="s">
        <v>103</v>
      </c>
      <c r="AJ23" s="164" t="s">
        <v>103</v>
      </c>
      <c r="AK23" s="164" t="s">
        <v>103</v>
      </c>
      <c r="AL23" s="164" t="s">
        <v>103</v>
      </c>
      <c r="AM23" s="164" t="s">
        <v>103</v>
      </c>
      <c r="AN23" s="164" t="s">
        <v>103</v>
      </c>
      <c r="AO23" s="164" t="s">
        <v>103</v>
      </c>
      <c r="AP23" s="164" t="s">
        <v>103</v>
      </c>
      <c r="AQ23" s="164" t="s">
        <v>103</v>
      </c>
      <c r="AR23" s="164" t="s">
        <v>103</v>
      </c>
      <c r="AS23" s="164" t="s">
        <v>103</v>
      </c>
      <c r="AT23" s="164" t="s">
        <v>103</v>
      </c>
      <c r="AU23" s="164" t="s">
        <v>103</v>
      </c>
      <c r="AV23" s="164" t="s">
        <v>103</v>
      </c>
      <c r="AW23" s="164" t="s">
        <v>103</v>
      </c>
      <c r="AX23" s="164" t="s">
        <v>103</v>
      </c>
      <c r="AY23" s="164" t="s">
        <v>103</v>
      </c>
      <c r="AZ23" s="164" t="s">
        <v>103</v>
      </c>
      <c r="BA23" s="164" t="s">
        <v>103</v>
      </c>
      <c r="BB23" s="164" t="s">
        <v>103</v>
      </c>
      <c r="BC23" s="164" t="s">
        <v>103</v>
      </c>
      <c r="BD23" s="164" t="s">
        <v>103</v>
      </c>
      <c r="BE23" s="164" t="s">
        <v>103</v>
      </c>
      <c r="BF23" s="164" t="s">
        <v>103</v>
      </c>
      <c r="BG23" s="164" t="s">
        <v>103</v>
      </c>
      <c r="BH23" s="164" t="s">
        <v>103</v>
      </c>
      <c r="BI23" s="164" t="s">
        <v>103</v>
      </c>
      <c r="BJ23" s="164" t="s">
        <v>103</v>
      </c>
      <c r="BK23" s="164" t="s">
        <v>103</v>
      </c>
      <c r="BL23" s="164" t="s">
        <v>103</v>
      </c>
      <c r="BM23" s="164" t="s">
        <v>103</v>
      </c>
      <c r="BN23" s="164">
        <v>0.17499999999999999</v>
      </c>
      <c r="BO23" s="164">
        <v>0.17499999999999999</v>
      </c>
      <c r="BP23" s="164">
        <v>0.17499999999999999</v>
      </c>
      <c r="BQ23" s="164">
        <v>0.17499999999999999</v>
      </c>
      <c r="BR23" s="164">
        <v>0.17499999999999999</v>
      </c>
      <c r="BS23" s="164">
        <v>0.17499999999999999</v>
      </c>
      <c r="BT23" s="164">
        <v>0.17499999999999999</v>
      </c>
      <c r="BU23" s="164">
        <v>0.17499999999999999</v>
      </c>
    </row>
    <row r="24" spans="1:73" outlineLevel="2">
      <c r="A24" s="355"/>
      <c r="B24" s="163" t="s">
        <v>169</v>
      </c>
      <c r="F24" s="164" t="s">
        <v>103</v>
      </c>
      <c r="G24" s="164" t="s">
        <v>103</v>
      </c>
      <c r="H24" s="164" t="s">
        <v>103</v>
      </c>
      <c r="I24" s="164" t="s">
        <v>103</v>
      </c>
      <c r="J24" s="164" t="s">
        <v>103</v>
      </c>
      <c r="K24" s="164" t="s">
        <v>103</v>
      </c>
      <c r="L24" s="164" t="s">
        <v>103</v>
      </c>
      <c r="M24" s="164" t="s">
        <v>103</v>
      </c>
      <c r="N24" s="164" t="s">
        <v>103</v>
      </c>
      <c r="O24" s="164" t="s">
        <v>103</v>
      </c>
      <c r="P24" s="164" t="s">
        <v>103</v>
      </c>
      <c r="Q24" s="164" t="s">
        <v>103</v>
      </c>
      <c r="R24" s="164" t="s">
        <v>103</v>
      </c>
      <c r="S24" s="164" t="s">
        <v>103</v>
      </c>
      <c r="T24" s="164" t="s">
        <v>103</v>
      </c>
      <c r="U24" s="164" t="s">
        <v>103</v>
      </c>
      <c r="V24" s="164" t="s">
        <v>103</v>
      </c>
      <c r="W24" s="164" t="s">
        <v>103</v>
      </c>
      <c r="X24" s="164" t="s">
        <v>103</v>
      </c>
      <c r="Y24" s="164" t="s">
        <v>103</v>
      </c>
      <c r="Z24" s="164" t="s">
        <v>103</v>
      </c>
      <c r="AA24" s="164" t="s">
        <v>103</v>
      </c>
      <c r="AB24" s="164" t="s">
        <v>103</v>
      </c>
      <c r="AC24" s="164" t="s">
        <v>103</v>
      </c>
      <c r="AD24" s="164" t="s">
        <v>103</v>
      </c>
      <c r="AE24" s="164" t="s">
        <v>103</v>
      </c>
      <c r="AF24" s="164" t="s">
        <v>103</v>
      </c>
      <c r="AG24" s="164" t="s">
        <v>103</v>
      </c>
      <c r="AH24" s="164" t="s">
        <v>103</v>
      </c>
      <c r="AI24" s="164" t="s">
        <v>103</v>
      </c>
      <c r="AJ24" s="164" t="s">
        <v>103</v>
      </c>
      <c r="AK24" s="164" t="s">
        <v>103</v>
      </c>
      <c r="AL24" s="164" t="s">
        <v>103</v>
      </c>
      <c r="AM24" s="164" t="s">
        <v>103</v>
      </c>
      <c r="AN24" s="164" t="s">
        <v>103</v>
      </c>
      <c r="AO24" s="164" t="s">
        <v>103</v>
      </c>
      <c r="AP24" s="164" t="s">
        <v>103</v>
      </c>
      <c r="AQ24" s="164" t="s">
        <v>103</v>
      </c>
      <c r="AR24" s="164" t="s">
        <v>103</v>
      </c>
      <c r="AS24" s="164" t="s">
        <v>103</v>
      </c>
      <c r="AT24" s="164" t="s">
        <v>103</v>
      </c>
      <c r="AU24" s="164" t="s">
        <v>103</v>
      </c>
      <c r="AV24" s="164" t="s">
        <v>103</v>
      </c>
      <c r="AW24" s="164" t="s">
        <v>103</v>
      </c>
      <c r="AX24" s="164" t="s">
        <v>103</v>
      </c>
      <c r="AY24" s="164" t="s">
        <v>103</v>
      </c>
      <c r="AZ24" s="164" t="s">
        <v>103</v>
      </c>
      <c r="BA24" s="164" t="s">
        <v>103</v>
      </c>
      <c r="BB24" s="164" t="s">
        <v>103</v>
      </c>
      <c r="BC24" s="164" t="s">
        <v>103</v>
      </c>
      <c r="BD24" s="164" t="s">
        <v>103</v>
      </c>
      <c r="BE24" s="164" t="s">
        <v>103</v>
      </c>
      <c r="BF24" s="164" t="s">
        <v>103</v>
      </c>
      <c r="BG24" s="164" t="s">
        <v>103</v>
      </c>
      <c r="BH24" s="164" t="s">
        <v>103</v>
      </c>
      <c r="BI24" s="164" t="s">
        <v>103</v>
      </c>
      <c r="BJ24" s="164" t="s">
        <v>103</v>
      </c>
      <c r="BK24" s="164" t="s">
        <v>103</v>
      </c>
      <c r="BL24" s="164" t="s">
        <v>103</v>
      </c>
      <c r="BM24" s="164" t="s">
        <v>103</v>
      </c>
      <c r="BN24" s="164">
        <v>1</v>
      </c>
      <c r="BO24" s="164">
        <v>1</v>
      </c>
      <c r="BP24" s="164">
        <v>1</v>
      </c>
      <c r="BQ24" s="164">
        <v>1</v>
      </c>
      <c r="BR24" s="164">
        <v>1</v>
      </c>
      <c r="BS24" s="164">
        <v>1</v>
      </c>
      <c r="BT24" s="164">
        <v>1</v>
      </c>
      <c r="BU24" s="164">
        <v>1</v>
      </c>
    </row>
    <row r="25" spans="1:73" outlineLevel="2">
      <c r="A25" s="355"/>
      <c r="B25" s="163" t="s">
        <v>170</v>
      </c>
      <c r="F25" s="164" t="s">
        <v>103</v>
      </c>
      <c r="G25" s="164" t="s">
        <v>103</v>
      </c>
      <c r="H25" s="164" t="s">
        <v>103</v>
      </c>
      <c r="I25" s="164" t="s">
        <v>103</v>
      </c>
      <c r="J25" s="164" t="s">
        <v>103</v>
      </c>
      <c r="K25" s="164" t="s">
        <v>103</v>
      </c>
      <c r="L25" s="164" t="s">
        <v>103</v>
      </c>
      <c r="M25" s="164" t="s">
        <v>103</v>
      </c>
      <c r="N25" s="164" t="s">
        <v>103</v>
      </c>
      <c r="O25" s="164" t="s">
        <v>103</v>
      </c>
      <c r="P25" s="164" t="s">
        <v>103</v>
      </c>
      <c r="Q25" s="164" t="s">
        <v>103</v>
      </c>
      <c r="R25" s="164" t="s">
        <v>103</v>
      </c>
      <c r="S25" s="164" t="s">
        <v>103</v>
      </c>
      <c r="T25" s="164" t="s">
        <v>103</v>
      </c>
      <c r="U25" s="164" t="s">
        <v>103</v>
      </c>
      <c r="V25" s="164" t="s">
        <v>103</v>
      </c>
      <c r="W25" s="164" t="s">
        <v>103</v>
      </c>
      <c r="X25" s="164" t="s">
        <v>103</v>
      </c>
      <c r="Y25" s="164" t="s">
        <v>103</v>
      </c>
      <c r="Z25" s="164" t="s">
        <v>103</v>
      </c>
      <c r="AA25" s="164" t="s">
        <v>103</v>
      </c>
      <c r="AB25" s="164" t="s">
        <v>103</v>
      </c>
      <c r="AC25" s="164" t="s">
        <v>103</v>
      </c>
      <c r="AD25" s="164" t="s">
        <v>103</v>
      </c>
      <c r="AE25" s="164" t="s">
        <v>103</v>
      </c>
      <c r="AF25" s="164" t="s">
        <v>103</v>
      </c>
      <c r="AG25" s="164" t="s">
        <v>103</v>
      </c>
      <c r="AH25" s="164" t="s">
        <v>103</v>
      </c>
      <c r="AI25" s="164" t="s">
        <v>103</v>
      </c>
      <c r="AJ25" s="164" t="s">
        <v>103</v>
      </c>
      <c r="AK25" s="164" t="s">
        <v>103</v>
      </c>
      <c r="AL25" s="164" t="s">
        <v>103</v>
      </c>
      <c r="AM25" s="164" t="s">
        <v>103</v>
      </c>
      <c r="AN25" s="164" t="s">
        <v>103</v>
      </c>
      <c r="AO25" s="164" t="s">
        <v>103</v>
      </c>
      <c r="AP25" s="164" t="s">
        <v>103</v>
      </c>
      <c r="AQ25" s="164" t="s">
        <v>103</v>
      </c>
      <c r="AR25" s="164" t="s">
        <v>103</v>
      </c>
      <c r="AS25" s="164" t="s">
        <v>103</v>
      </c>
      <c r="AT25" s="164" t="s">
        <v>103</v>
      </c>
      <c r="AU25" s="164" t="s">
        <v>103</v>
      </c>
      <c r="AV25" s="164" t="s">
        <v>103</v>
      </c>
      <c r="AW25" s="164" t="s">
        <v>103</v>
      </c>
      <c r="AX25" s="164" t="s">
        <v>103</v>
      </c>
      <c r="AY25" s="164" t="s">
        <v>103</v>
      </c>
      <c r="AZ25" s="164" t="s">
        <v>103</v>
      </c>
      <c r="BA25" s="164" t="s">
        <v>103</v>
      </c>
      <c r="BB25" s="164" t="s">
        <v>103</v>
      </c>
      <c r="BC25" s="164" t="s">
        <v>103</v>
      </c>
      <c r="BD25" s="164" t="s">
        <v>103</v>
      </c>
      <c r="BE25" s="164" t="s">
        <v>103</v>
      </c>
      <c r="BF25" s="164" t="s">
        <v>103</v>
      </c>
      <c r="BG25" s="164" t="s">
        <v>103</v>
      </c>
      <c r="BH25" s="164" t="s">
        <v>103</v>
      </c>
      <c r="BI25" s="164" t="s">
        <v>103</v>
      </c>
      <c r="BJ25" s="164" t="s">
        <v>103</v>
      </c>
      <c r="BK25" s="164" t="s">
        <v>103</v>
      </c>
      <c r="BL25" s="164" t="s">
        <v>103</v>
      </c>
      <c r="BM25" s="164" t="s">
        <v>103</v>
      </c>
      <c r="BN25" s="164">
        <v>1</v>
      </c>
      <c r="BO25" s="164">
        <v>1</v>
      </c>
      <c r="BP25" s="164">
        <v>1</v>
      </c>
      <c r="BQ25" s="164">
        <v>1</v>
      </c>
      <c r="BR25" s="164">
        <v>1</v>
      </c>
      <c r="BS25" s="164">
        <v>1</v>
      </c>
      <c r="BT25" s="164">
        <v>1</v>
      </c>
      <c r="BU25" s="164">
        <v>1</v>
      </c>
    </row>
    <row r="26" spans="1:73">
      <c r="F26" s="165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7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</row>
    <row r="27" spans="1:73">
      <c r="A27" s="353"/>
      <c r="B27" s="162" t="s">
        <v>44</v>
      </c>
      <c r="C27" s="168"/>
      <c r="D27" s="168"/>
      <c r="F27" s="169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1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2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</row>
    <row r="28" spans="1:73">
      <c r="A28" s="353"/>
      <c r="B28" s="174"/>
      <c r="F28" s="175"/>
      <c r="Q28" s="176"/>
    </row>
    <row r="29" spans="1:73" outlineLevel="1">
      <c r="A29" s="354">
        <v>0.54200000000000004</v>
      </c>
      <c r="B29" s="163" t="s">
        <v>52</v>
      </c>
      <c r="F29" s="177">
        <v>31132</v>
      </c>
      <c r="G29" s="178">
        <v>31132</v>
      </c>
      <c r="H29" s="178">
        <v>31132</v>
      </c>
      <c r="I29" s="178">
        <v>31132</v>
      </c>
      <c r="J29" s="178">
        <v>31132</v>
      </c>
      <c r="K29" s="178">
        <v>31132</v>
      </c>
      <c r="L29" s="178">
        <v>31132</v>
      </c>
      <c r="M29" s="178">
        <v>31132</v>
      </c>
      <c r="N29" s="178">
        <v>31132</v>
      </c>
      <c r="O29" s="178">
        <v>31131.95</v>
      </c>
      <c r="P29" s="178">
        <v>31131.95</v>
      </c>
      <c r="Q29" s="179">
        <v>31132.95</v>
      </c>
      <c r="R29" s="178">
        <v>31132</v>
      </c>
      <c r="S29" s="178">
        <v>31132</v>
      </c>
      <c r="T29" s="178">
        <v>31132</v>
      </c>
      <c r="U29" s="178">
        <v>31132</v>
      </c>
      <c r="V29" s="178">
        <v>31132</v>
      </c>
      <c r="W29" s="178">
        <v>31132</v>
      </c>
      <c r="X29" s="178">
        <v>31132</v>
      </c>
      <c r="Y29" s="178">
        <v>31132</v>
      </c>
      <c r="Z29" s="178">
        <v>31132</v>
      </c>
      <c r="AA29" s="178">
        <v>31132</v>
      </c>
      <c r="AB29" s="178">
        <v>31132</v>
      </c>
      <c r="AC29" s="178">
        <v>31132</v>
      </c>
      <c r="AD29" s="178">
        <v>31132</v>
      </c>
      <c r="AE29" s="178">
        <v>31132</v>
      </c>
      <c r="AF29" s="178">
        <v>31105</v>
      </c>
      <c r="AG29" s="178">
        <v>31105</v>
      </c>
      <c r="AH29" s="178">
        <v>31105</v>
      </c>
      <c r="AI29" s="178">
        <v>31105</v>
      </c>
      <c r="AJ29" s="178">
        <v>31105</v>
      </c>
      <c r="AK29" s="178">
        <v>31105</v>
      </c>
      <c r="AL29" s="178">
        <v>31105</v>
      </c>
      <c r="AM29" s="178">
        <v>31105</v>
      </c>
      <c r="AN29" s="178">
        <v>31100</v>
      </c>
      <c r="AO29" s="178">
        <v>31100</v>
      </c>
      <c r="AP29" s="178">
        <v>31100</v>
      </c>
      <c r="AQ29" s="178">
        <v>31100</v>
      </c>
      <c r="AR29" s="178">
        <v>31100</v>
      </c>
      <c r="AS29" s="178">
        <v>31100</v>
      </c>
      <c r="AT29" s="178">
        <v>31100</v>
      </c>
      <c r="AU29" s="178">
        <v>31100</v>
      </c>
      <c r="AV29" s="178">
        <v>31100</v>
      </c>
      <c r="AW29" s="178">
        <v>31100</v>
      </c>
      <c r="AX29" s="178">
        <v>31247.999999999996</v>
      </c>
      <c r="AY29" s="178">
        <v>31247.999999999996</v>
      </c>
      <c r="AZ29" s="178">
        <v>31587</v>
      </c>
      <c r="BA29" s="178">
        <v>31587</v>
      </c>
      <c r="BB29" s="178">
        <v>32132</v>
      </c>
      <c r="BC29" s="178">
        <v>32132</v>
      </c>
      <c r="BD29" s="178">
        <v>32135</v>
      </c>
      <c r="BE29" s="178">
        <v>32179</v>
      </c>
      <c r="BF29" s="178">
        <v>32179</v>
      </c>
      <c r="BG29" s="178">
        <v>32398</v>
      </c>
      <c r="BH29" s="178">
        <v>32398</v>
      </c>
      <c r="BI29" s="178">
        <v>32275.629999999997</v>
      </c>
      <c r="BJ29" s="178">
        <v>32185.63</v>
      </c>
      <c r="BK29" s="178">
        <v>32185.63</v>
      </c>
      <c r="BL29" s="178">
        <v>32185.63</v>
      </c>
      <c r="BM29" s="178">
        <v>32185.63</v>
      </c>
      <c r="BN29" s="178">
        <v>32700.879999999997</v>
      </c>
      <c r="BO29" s="178">
        <v>33521.879999999997</v>
      </c>
      <c r="BP29" s="178">
        <v>33503.879999999997</v>
      </c>
      <c r="BQ29" s="178">
        <v>33484.879999999997</v>
      </c>
      <c r="BR29" s="178">
        <v>33482.880000000005</v>
      </c>
      <c r="BS29" s="178">
        <v>33021.629999999997</v>
      </c>
      <c r="BT29" s="178">
        <v>33021.629999999997</v>
      </c>
      <c r="BU29" s="178">
        <v>32895.630000000005</v>
      </c>
    </row>
    <row r="30" spans="1:73" outlineLevel="1">
      <c r="A30" s="355">
        <v>0.25</v>
      </c>
      <c r="B30" s="163" t="s">
        <v>56</v>
      </c>
      <c r="F30" s="177" t="s">
        <v>103</v>
      </c>
      <c r="G30" s="177" t="s">
        <v>103</v>
      </c>
      <c r="H30" s="177" t="s">
        <v>103</v>
      </c>
      <c r="I30" s="177" t="s">
        <v>103</v>
      </c>
      <c r="J30" s="177" t="s">
        <v>103</v>
      </c>
      <c r="K30" s="177" t="s">
        <v>103</v>
      </c>
      <c r="L30" s="177" t="s">
        <v>103</v>
      </c>
      <c r="M30" s="177" t="s">
        <v>103</v>
      </c>
      <c r="N30" s="177" t="s">
        <v>103</v>
      </c>
      <c r="O30" s="177" t="s">
        <v>103</v>
      </c>
      <c r="P30" s="178">
        <v>24058.28</v>
      </c>
      <c r="Q30" s="179">
        <v>24058.28</v>
      </c>
      <c r="R30" s="178">
        <v>24038.839999999997</v>
      </c>
      <c r="S30" s="178">
        <v>24038.839999999997</v>
      </c>
      <c r="T30" s="178">
        <v>24038.839999999997</v>
      </c>
      <c r="U30" s="178">
        <v>24038.839999999997</v>
      </c>
      <c r="V30" s="178">
        <v>24038.839999999997</v>
      </c>
      <c r="W30" s="178">
        <v>24038.839999999997</v>
      </c>
      <c r="X30" s="178">
        <v>24038.84</v>
      </c>
      <c r="Y30" s="178">
        <v>24038.84</v>
      </c>
      <c r="Z30" s="178">
        <v>24038.84</v>
      </c>
      <c r="AA30" s="178">
        <v>24038.84</v>
      </c>
      <c r="AB30" s="178">
        <v>24038.84</v>
      </c>
      <c r="AC30" s="178">
        <v>24038.84</v>
      </c>
      <c r="AD30" s="178">
        <v>24038.839999999997</v>
      </c>
      <c r="AE30" s="178">
        <v>24038.839999999997</v>
      </c>
      <c r="AF30" s="178">
        <v>24058</v>
      </c>
      <c r="AG30" s="178">
        <v>24058</v>
      </c>
      <c r="AH30" s="178">
        <v>24058</v>
      </c>
      <c r="AI30" s="178">
        <v>24058</v>
      </c>
      <c r="AJ30" s="178">
        <v>24058</v>
      </c>
      <c r="AK30" s="178">
        <v>24058</v>
      </c>
      <c r="AL30" s="178">
        <v>24058</v>
      </c>
      <c r="AM30" s="178">
        <v>24058</v>
      </c>
      <c r="AN30" s="178">
        <v>23990.699999999997</v>
      </c>
      <c r="AO30" s="178">
        <v>23983.41</v>
      </c>
      <c r="AP30" s="178">
        <v>24712</v>
      </c>
      <c r="AQ30" s="178">
        <v>24712</v>
      </c>
      <c r="AR30" s="178">
        <v>24712</v>
      </c>
      <c r="AS30" s="178">
        <v>24712</v>
      </c>
      <c r="AT30" s="178">
        <v>24712</v>
      </c>
      <c r="AU30" s="178">
        <v>24712</v>
      </c>
      <c r="AV30" s="178">
        <v>24533</v>
      </c>
      <c r="AW30" s="178">
        <v>24533</v>
      </c>
      <c r="AX30" s="178">
        <v>24533</v>
      </c>
      <c r="AY30" s="178">
        <v>24535</v>
      </c>
      <c r="AZ30" s="178">
        <v>24591</v>
      </c>
      <c r="BA30" s="178">
        <v>24518</v>
      </c>
      <c r="BB30" s="178">
        <v>24518</v>
      </c>
      <c r="BC30" s="178">
        <v>24576</v>
      </c>
      <c r="BD30" s="178">
        <v>24465</v>
      </c>
      <c r="BE30" s="178">
        <v>24465</v>
      </c>
      <c r="BF30" s="178">
        <v>24994</v>
      </c>
      <c r="BG30" s="178">
        <v>24994</v>
      </c>
      <c r="BH30" s="178">
        <v>24994</v>
      </c>
      <c r="BI30" s="178">
        <v>24994</v>
      </c>
      <c r="BJ30" s="178">
        <v>25032.200029754636</v>
      </c>
      <c r="BK30" s="178">
        <v>25031.900029754637</v>
      </c>
      <c r="BL30" s="178">
        <v>25031.900029754637</v>
      </c>
      <c r="BM30" s="178">
        <v>25031.900029754637</v>
      </c>
      <c r="BN30" s="178">
        <v>25036.13</v>
      </c>
      <c r="BO30" s="178">
        <v>25036.13</v>
      </c>
      <c r="BP30" s="178">
        <v>25034.300000000003</v>
      </c>
      <c r="BQ30" s="178">
        <v>25037.18</v>
      </c>
      <c r="BR30" s="178">
        <v>24926.84</v>
      </c>
      <c r="BS30" s="178">
        <v>24935.410024414065</v>
      </c>
      <c r="BT30" s="178">
        <v>24932.490024414063</v>
      </c>
      <c r="BU30" s="178">
        <v>24931</v>
      </c>
    </row>
    <row r="31" spans="1:73" outlineLevel="1">
      <c r="A31" s="354">
        <v>6.6699999999999995E-2</v>
      </c>
      <c r="B31" s="163" t="s">
        <v>60</v>
      </c>
      <c r="F31" s="177" t="s">
        <v>103</v>
      </c>
      <c r="G31" s="177" t="s">
        <v>103</v>
      </c>
      <c r="H31" s="177" t="s">
        <v>103</v>
      </c>
      <c r="I31" s="177" t="s">
        <v>103</v>
      </c>
      <c r="J31" s="177" t="s">
        <v>103</v>
      </c>
      <c r="K31" s="177" t="s">
        <v>103</v>
      </c>
      <c r="L31" s="177" t="s">
        <v>103</v>
      </c>
      <c r="M31" s="177" t="s">
        <v>103</v>
      </c>
      <c r="N31" s="178">
        <v>44829.979943847662</v>
      </c>
      <c r="O31" s="178">
        <v>44829.979943847662</v>
      </c>
      <c r="P31" s="178">
        <v>44829.979943847662</v>
      </c>
      <c r="Q31" s="179">
        <v>44829.979943847662</v>
      </c>
      <c r="R31" s="178">
        <v>44829.979943847662</v>
      </c>
      <c r="S31" s="178">
        <v>44829.979943847662</v>
      </c>
      <c r="T31" s="178">
        <v>44829.979943847662</v>
      </c>
      <c r="U31" s="178">
        <v>44829.979943847662</v>
      </c>
      <c r="V31" s="178">
        <v>44829.979943847662</v>
      </c>
      <c r="W31" s="178">
        <v>44829.979943847662</v>
      </c>
      <c r="X31" s="178">
        <v>44829.979943847662</v>
      </c>
      <c r="Y31" s="178">
        <v>44829.979943847662</v>
      </c>
      <c r="Z31" s="178">
        <v>44829.979943847662</v>
      </c>
      <c r="AA31" s="178">
        <v>44829.979943847662</v>
      </c>
      <c r="AB31" s="178">
        <v>44829.979943847662</v>
      </c>
      <c r="AC31" s="178">
        <v>44829.979943847662</v>
      </c>
      <c r="AD31" s="178">
        <v>44829.979943847662</v>
      </c>
      <c r="AE31" s="178">
        <v>44829.979943847662</v>
      </c>
      <c r="AF31" s="178">
        <v>44829.979943847662</v>
      </c>
      <c r="AG31" s="178">
        <v>44829.979943847662</v>
      </c>
      <c r="AH31" s="178">
        <v>44829.979943847662</v>
      </c>
      <c r="AI31" s="178">
        <v>44829.979943847662</v>
      </c>
      <c r="AJ31" s="178">
        <v>49897.569749527</v>
      </c>
      <c r="AK31" s="178">
        <v>49897.57</v>
      </c>
      <c r="AL31" s="178">
        <v>49897.57</v>
      </c>
      <c r="AM31" s="178">
        <v>49897.57</v>
      </c>
      <c r="AN31" s="178">
        <v>49897.569749527</v>
      </c>
      <c r="AO31" s="178">
        <v>49897.569749527</v>
      </c>
      <c r="AP31" s="178">
        <v>49897.569749527</v>
      </c>
      <c r="AQ31" s="178">
        <v>49897.569749527</v>
      </c>
      <c r="AR31" s="178">
        <v>49897.569749527</v>
      </c>
      <c r="AS31" s="178">
        <v>49897.57</v>
      </c>
      <c r="AT31" s="178">
        <v>49897.57</v>
      </c>
      <c r="AU31" s="178">
        <v>49897.57</v>
      </c>
      <c r="AV31" s="178">
        <v>49897.57</v>
      </c>
      <c r="AW31" s="178">
        <v>49897.569749527</v>
      </c>
      <c r="AX31" s="178">
        <v>49897.57</v>
      </c>
      <c r="AY31" s="178">
        <v>49897.57</v>
      </c>
      <c r="AZ31" s="178">
        <v>49897.57</v>
      </c>
      <c r="BA31" s="178">
        <v>49897.57</v>
      </c>
      <c r="BB31" s="178">
        <v>49898</v>
      </c>
      <c r="BC31" s="178">
        <v>49898</v>
      </c>
      <c r="BD31" s="178">
        <v>49898</v>
      </c>
      <c r="BE31" s="178">
        <v>49897.569749527</v>
      </c>
      <c r="BF31" s="178">
        <v>49897.569749527</v>
      </c>
      <c r="BG31" s="178">
        <v>49898</v>
      </c>
      <c r="BH31" s="178">
        <v>49898</v>
      </c>
      <c r="BI31" s="178">
        <v>49898</v>
      </c>
      <c r="BJ31" s="178">
        <v>49898</v>
      </c>
      <c r="BK31" s="178">
        <v>49898</v>
      </c>
      <c r="BL31" s="178">
        <v>49898</v>
      </c>
      <c r="BM31" s="178">
        <v>49898</v>
      </c>
      <c r="BN31" s="178">
        <v>49898</v>
      </c>
      <c r="BO31" s="178">
        <v>49898</v>
      </c>
      <c r="BP31" s="178">
        <v>49898</v>
      </c>
      <c r="BQ31" s="178">
        <v>49898</v>
      </c>
      <c r="BR31" s="178">
        <v>49898</v>
      </c>
      <c r="BS31" s="178">
        <v>49897.569749527</v>
      </c>
      <c r="BT31" s="178">
        <v>49897.569749527</v>
      </c>
      <c r="BU31" s="178">
        <v>49897.569943847702</v>
      </c>
    </row>
    <row r="32" spans="1:73" outlineLevel="1">
      <c r="A32" s="355">
        <v>0.08</v>
      </c>
      <c r="B32" s="163" t="s">
        <v>64</v>
      </c>
      <c r="F32" s="177" t="s">
        <v>103</v>
      </c>
      <c r="G32" s="177" t="s">
        <v>103</v>
      </c>
      <c r="H32" s="177" t="s">
        <v>103</v>
      </c>
      <c r="I32" s="177" t="s">
        <v>103</v>
      </c>
      <c r="J32" s="177" t="s">
        <v>103</v>
      </c>
      <c r="K32" s="177" t="s">
        <v>103</v>
      </c>
      <c r="L32" s="177" t="s">
        <v>103</v>
      </c>
      <c r="M32" s="177" t="s">
        <v>103</v>
      </c>
      <c r="N32" s="177" t="s">
        <v>103</v>
      </c>
      <c r="O32" s="177" t="s">
        <v>103</v>
      </c>
      <c r="P32" s="177" t="s">
        <v>103</v>
      </c>
      <c r="Q32" s="179">
        <v>37077.61</v>
      </c>
      <c r="R32" s="178">
        <v>37077.61</v>
      </c>
      <c r="S32" s="178">
        <v>37077.61</v>
      </c>
      <c r="T32" s="178">
        <v>37077.61</v>
      </c>
      <c r="U32" s="178">
        <v>37077.61</v>
      </c>
      <c r="V32" s="178">
        <v>37077.61</v>
      </c>
      <c r="W32" s="178">
        <v>37077.61</v>
      </c>
      <c r="X32" s="178">
        <v>37077.61</v>
      </c>
      <c r="Y32" s="178">
        <v>37077.61</v>
      </c>
      <c r="Z32" s="178">
        <v>37077.61</v>
      </c>
      <c r="AA32" s="178">
        <v>37077.61</v>
      </c>
      <c r="AB32" s="178">
        <v>37077.61</v>
      </c>
      <c r="AC32" s="178">
        <v>37077.61</v>
      </c>
      <c r="AD32" s="178">
        <v>37077.61</v>
      </c>
      <c r="AE32" s="178">
        <v>37077.61</v>
      </c>
      <c r="AF32" s="178">
        <v>37077.61</v>
      </c>
      <c r="AG32" s="178">
        <v>37077.61</v>
      </c>
      <c r="AH32" s="178">
        <v>37077.61</v>
      </c>
      <c r="AI32" s="178">
        <v>37077.61</v>
      </c>
      <c r="AJ32" s="178">
        <v>37077.61</v>
      </c>
      <c r="AK32" s="178">
        <v>37077.61</v>
      </c>
      <c r="AL32" s="178">
        <v>37077.61</v>
      </c>
      <c r="AM32" s="178">
        <v>37077.61</v>
      </c>
      <c r="AN32" s="178">
        <v>37077.61</v>
      </c>
      <c r="AO32" s="178">
        <v>37077.61</v>
      </c>
      <c r="AP32" s="178">
        <v>37078</v>
      </c>
      <c r="AQ32" s="178">
        <v>37078</v>
      </c>
      <c r="AR32" s="178">
        <v>37078</v>
      </c>
      <c r="AS32" s="178">
        <v>37078</v>
      </c>
      <c r="AT32" s="178">
        <v>37078</v>
      </c>
      <c r="AU32" s="178">
        <v>37078</v>
      </c>
      <c r="AV32" s="178">
        <v>37078</v>
      </c>
      <c r="AW32" s="178">
        <v>37078</v>
      </c>
      <c r="AX32" s="178">
        <v>37077.61</v>
      </c>
      <c r="AY32" s="178">
        <v>37077.61</v>
      </c>
      <c r="AZ32" s="178">
        <v>37138</v>
      </c>
      <c r="BA32" s="178">
        <v>37138</v>
      </c>
      <c r="BB32" s="178">
        <v>37138</v>
      </c>
      <c r="BC32" s="178">
        <v>37138</v>
      </c>
      <c r="BD32" s="178">
        <v>37138</v>
      </c>
      <c r="BE32" s="178">
        <v>37077.61</v>
      </c>
      <c r="BF32" s="178">
        <v>37077.61</v>
      </c>
      <c r="BG32" s="178">
        <v>37078</v>
      </c>
      <c r="BH32" s="178">
        <v>37078</v>
      </c>
      <c r="BI32" s="178">
        <v>37078</v>
      </c>
      <c r="BJ32" s="178">
        <v>37077.61</v>
      </c>
      <c r="BK32" s="178">
        <v>37077.61</v>
      </c>
      <c r="BL32" s="178">
        <v>37077.61</v>
      </c>
      <c r="BM32" s="178">
        <v>37077.61</v>
      </c>
      <c r="BN32" s="178">
        <v>37078</v>
      </c>
      <c r="BO32" s="178">
        <v>37078</v>
      </c>
      <c r="BP32" s="178">
        <v>37078</v>
      </c>
      <c r="BQ32" s="178">
        <v>37078</v>
      </c>
      <c r="BR32" s="178">
        <v>37078</v>
      </c>
      <c r="BS32" s="178">
        <v>37078</v>
      </c>
      <c r="BT32" s="178">
        <v>37217.47</v>
      </c>
      <c r="BU32" s="178">
        <v>37217.469999999994</v>
      </c>
    </row>
    <row r="33" spans="1:73" outlineLevel="1">
      <c r="A33" s="355">
        <v>0.28000000000000003</v>
      </c>
      <c r="B33" s="163" t="s">
        <v>84</v>
      </c>
      <c r="F33" s="177" t="s">
        <v>103</v>
      </c>
      <c r="G33" s="177" t="s">
        <v>103</v>
      </c>
      <c r="H33" s="177" t="s">
        <v>103</v>
      </c>
      <c r="I33" s="177" t="s">
        <v>103</v>
      </c>
      <c r="J33" s="177" t="s">
        <v>103</v>
      </c>
      <c r="K33" s="177" t="s">
        <v>103</v>
      </c>
      <c r="L33" s="177" t="s">
        <v>103</v>
      </c>
      <c r="M33" s="177" t="s">
        <v>103</v>
      </c>
      <c r="N33" s="177" t="s">
        <v>103</v>
      </c>
      <c r="O33" s="177" t="s">
        <v>103</v>
      </c>
      <c r="P33" s="177" t="s">
        <v>103</v>
      </c>
      <c r="Q33" s="179">
        <v>22475.149999999998</v>
      </c>
      <c r="R33" s="178">
        <v>22475.149999999998</v>
      </c>
      <c r="S33" s="178">
        <v>22475.149999999998</v>
      </c>
      <c r="T33" s="178">
        <v>22475.149999999998</v>
      </c>
      <c r="U33" s="178">
        <v>22475.149999999998</v>
      </c>
      <c r="V33" s="178">
        <v>22475.149999999998</v>
      </c>
      <c r="W33" s="178">
        <v>22475.149999999998</v>
      </c>
      <c r="X33" s="178">
        <v>22475.149999999998</v>
      </c>
      <c r="Y33" s="178">
        <v>22475.149999999998</v>
      </c>
      <c r="Z33" s="178">
        <v>22475.149999999998</v>
      </c>
      <c r="AA33" s="178">
        <v>22475.149999999998</v>
      </c>
      <c r="AB33" s="178">
        <v>22475.149999999998</v>
      </c>
      <c r="AC33" s="178">
        <v>22475.149999999998</v>
      </c>
      <c r="AD33" s="178">
        <v>22475.15</v>
      </c>
      <c r="AE33" s="178">
        <v>22475.149999999998</v>
      </c>
      <c r="AF33" s="178">
        <v>22475.149999999998</v>
      </c>
      <c r="AG33" s="178">
        <v>22475.149999999998</v>
      </c>
      <c r="AH33" s="178">
        <v>22475.149999999998</v>
      </c>
      <c r="AI33" s="178">
        <v>22475.149999999998</v>
      </c>
      <c r="AJ33" s="178">
        <v>22475.149999999998</v>
      </c>
      <c r="AK33" s="178">
        <v>22475.149999999998</v>
      </c>
      <c r="AL33" s="178">
        <v>22475.149999999998</v>
      </c>
      <c r="AM33" s="178">
        <v>22475.149999999998</v>
      </c>
      <c r="AN33" s="178">
        <v>22743.45</v>
      </c>
      <c r="AO33" s="178">
        <v>22770.45</v>
      </c>
      <c r="AP33" s="178">
        <v>22770.45</v>
      </c>
      <c r="AQ33" s="178">
        <v>22770.45</v>
      </c>
      <c r="AR33" s="178">
        <v>22770.45</v>
      </c>
      <c r="AS33" s="178">
        <v>22770.45</v>
      </c>
      <c r="AT33" s="178">
        <v>22770.45</v>
      </c>
      <c r="AU33" s="178">
        <v>22770.45</v>
      </c>
      <c r="AV33" s="178">
        <v>22770.45</v>
      </c>
      <c r="AW33" s="178">
        <v>22770.45</v>
      </c>
      <c r="AX33" s="178">
        <v>22770.45</v>
      </c>
      <c r="AY33" s="178">
        <v>22770.45</v>
      </c>
      <c r="AZ33" s="178">
        <f>20583.55+371</f>
        <v>20954.55</v>
      </c>
      <c r="BA33" s="178">
        <f>20575.25+371</f>
        <v>20946.25</v>
      </c>
      <c r="BB33" s="178">
        <v>20946</v>
      </c>
      <c r="BC33" s="178">
        <v>20946</v>
      </c>
      <c r="BD33" s="178">
        <v>20946</v>
      </c>
      <c r="BE33" s="178">
        <v>20946.25</v>
      </c>
      <c r="BF33" s="178">
        <v>20946.25</v>
      </c>
      <c r="BG33" s="178">
        <v>20946.25</v>
      </c>
      <c r="BH33" s="178">
        <v>20946.25</v>
      </c>
      <c r="BI33" s="178">
        <v>20946.25</v>
      </c>
      <c r="BJ33" s="178">
        <v>20946.25</v>
      </c>
      <c r="BK33" s="178">
        <v>20946.25</v>
      </c>
      <c r="BL33" s="178">
        <v>20946.25</v>
      </c>
      <c r="BM33" s="178">
        <v>20946.25</v>
      </c>
      <c r="BN33" s="178">
        <v>21675</v>
      </c>
      <c r="BO33" s="178">
        <v>21579</v>
      </c>
      <c r="BP33" s="178">
        <v>21474</v>
      </c>
      <c r="BQ33" s="178">
        <v>21539</v>
      </c>
      <c r="BR33" s="178">
        <v>21471</v>
      </c>
      <c r="BS33" s="178">
        <v>21753</v>
      </c>
      <c r="BT33" s="178">
        <v>20955.349999999999</v>
      </c>
      <c r="BU33" s="178">
        <v>20955.350000000002</v>
      </c>
    </row>
    <row r="34" spans="1:73" outlineLevel="1">
      <c r="A34" s="355"/>
      <c r="B34" s="163" t="s">
        <v>123</v>
      </c>
      <c r="F34" s="177" t="s">
        <v>103</v>
      </c>
      <c r="G34" s="177" t="s">
        <v>103</v>
      </c>
      <c r="H34" s="177" t="s">
        <v>103</v>
      </c>
      <c r="I34" s="177" t="s">
        <v>103</v>
      </c>
      <c r="J34" s="177" t="s">
        <v>103</v>
      </c>
      <c r="K34" s="177" t="s">
        <v>103</v>
      </c>
      <c r="L34" s="177" t="s">
        <v>103</v>
      </c>
      <c r="M34" s="177" t="s">
        <v>103</v>
      </c>
      <c r="N34" s="177" t="s">
        <v>103</v>
      </c>
      <c r="O34" s="177" t="s">
        <v>103</v>
      </c>
      <c r="P34" s="177" t="s">
        <v>103</v>
      </c>
      <c r="Q34" s="178" t="s">
        <v>103</v>
      </c>
      <c r="R34" s="164" t="s">
        <v>103</v>
      </c>
      <c r="S34" s="164" t="s">
        <v>103</v>
      </c>
      <c r="T34" s="164" t="s">
        <v>103</v>
      </c>
      <c r="U34" s="164" t="s">
        <v>103</v>
      </c>
      <c r="V34" s="164" t="s">
        <v>103</v>
      </c>
      <c r="W34" s="164" t="s">
        <v>103</v>
      </c>
      <c r="X34" s="164" t="s">
        <v>103</v>
      </c>
      <c r="Y34" s="164" t="s">
        <v>103</v>
      </c>
      <c r="Z34" s="164" t="s">
        <v>103</v>
      </c>
      <c r="AA34" s="164" t="s">
        <v>103</v>
      </c>
      <c r="AB34" s="164" t="s">
        <v>103</v>
      </c>
      <c r="AC34" s="164" t="s">
        <v>103</v>
      </c>
      <c r="AD34" s="164" t="s">
        <v>103</v>
      </c>
      <c r="AE34" s="164" t="s">
        <v>103</v>
      </c>
      <c r="AF34" s="164" t="s">
        <v>103</v>
      </c>
      <c r="AG34" s="178">
        <v>2108.1</v>
      </c>
      <c r="AH34" s="178">
        <v>2108.1</v>
      </c>
      <c r="AI34" s="178">
        <v>2108.1</v>
      </c>
      <c r="AJ34" s="178">
        <v>2108.1</v>
      </c>
      <c r="AK34" s="178">
        <v>2108.1</v>
      </c>
      <c r="AL34" s="178">
        <v>2108.1</v>
      </c>
      <c r="AM34" s="178">
        <v>2108.1</v>
      </c>
      <c r="AN34" s="178">
        <v>2108.1</v>
      </c>
      <c r="AO34" s="178">
        <v>2108.1</v>
      </c>
      <c r="AP34" s="178">
        <v>2108.1</v>
      </c>
      <c r="AQ34" s="178">
        <v>2108.1</v>
      </c>
      <c r="AR34" s="178">
        <v>2108.1</v>
      </c>
      <c r="AS34" s="178">
        <v>2108.1</v>
      </c>
      <c r="AT34" s="178">
        <v>2108.1</v>
      </c>
      <c r="AU34" s="178">
        <v>2108.1</v>
      </c>
      <c r="AV34" s="178">
        <v>2108.1</v>
      </c>
      <c r="AW34" s="178">
        <v>2108.1</v>
      </c>
      <c r="AX34" s="178">
        <v>2108.1</v>
      </c>
      <c r="AY34" s="178">
        <v>2108.1</v>
      </c>
      <c r="AZ34" s="178">
        <v>2108.1</v>
      </c>
      <c r="BA34" s="178">
        <v>2108.1</v>
      </c>
      <c r="BB34" s="178">
        <v>2108</v>
      </c>
      <c r="BC34" s="178">
        <v>2108</v>
      </c>
      <c r="BD34" s="178">
        <v>2108</v>
      </c>
      <c r="BE34" s="178">
        <v>2108.1</v>
      </c>
      <c r="BF34" s="178">
        <v>2108.1</v>
      </c>
      <c r="BG34" s="178">
        <v>2108.1</v>
      </c>
      <c r="BH34" s="178">
        <v>2108.1</v>
      </c>
      <c r="BI34" s="178">
        <v>2108.1</v>
      </c>
      <c r="BJ34" s="178">
        <v>2108.1</v>
      </c>
      <c r="BK34" s="178">
        <v>2108.1</v>
      </c>
      <c r="BL34" s="178">
        <v>2108.1</v>
      </c>
      <c r="BM34" s="178">
        <v>2108.1</v>
      </c>
      <c r="BN34" s="178">
        <v>2108.1</v>
      </c>
      <c r="BO34" s="178">
        <v>2108.1</v>
      </c>
      <c r="BP34" s="178">
        <v>2108.1</v>
      </c>
      <c r="BQ34" s="178">
        <v>2108.1</v>
      </c>
      <c r="BR34" s="178">
        <v>2108.1</v>
      </c>
      <c r="BS34" s="178">
        <v>2108.1</v>
      </c>
      <c r="BT34" s="178">
        <v>2108.1</v>
      </c>
      <c r="BU34" s="178">
        <v>2108.1</v>
      </c>
    </row>
    <row r="35" spans="1:73" outlineLevel="1">
      <c r="A35" s="355">
        <v>0.4</v>
      </c>
      <c r="B35" s="163" t="s">
        <v>68</v>
      </c>
      <c r="F35" s="177" t="s">
        <v>103</v>
      </c>
      <c r="G35" s="177" t="s">
        <v>103</v>
      </c>
      <c r="H35" s="177" t="s">
        <v>103</v>
      </c>
      <c r="I35" s="177" t="s">
        <v>103</v>
      </c>
      <c r="J35" s="177" t="s">
        <v>103</v>
      </c>
      <c r="K35" s="177" t="s">
        <v>103</v>
      </c>
      <c r="L35" s="177" t="s">
        <v>103</v>
      </c>
      <c r="M35" s="177" t="s">
        <v>103</v>
      </c>
      <c r="N35" s="177" t="s">
        <v>103</v>
      </c>
      <c r="O35" s="177" t="s">
        <v>103</v>
      </c>
      <c r="P35" s="177" t="s">
        <v>103</v>
      </c>
      <c r="Q35" s="179">
        <v>27220</v>
      </c>
      <c r="R35" s="178">
        <v>27220</v>
      </c>
      <c r="S35" s="178">
        <v>27220</v>
      </c>
      <c r="T35" s="178">
        <v>27220</v>
      </c>
      <c r="U35" s="178">
        <v>27220</v>
      </c>
      <c r="V35" s="178">
        <v>27220</v>
      </c>
      <c r="W35" s="178">
        <v>27220</v>
      </c>
      <c r="X35" s="178">
        <v>27220</v>
      </c>
      <c r="Y35" s="178">
        <v>27220</v>
      </c>
      <c r="Z35" s="178">
        <v>27220</v>
      </c>
      <c r="AA35" s="178">
        <v>27220</v>
      </c>
      <c r="AB35" s="178">
        <v>27220</v>
      </c>
      <c r="AC35" s="178">
        <v>27220</v>
      </c>
      <c r="AD35" s="178">
        <v>27220</v>
      </c>
      <c r="AE35" s="178">
        <v>27220</v>
      </c>
      <c r="AF35" s="178">
        <v>27220</v>
      </c>
      <c r="AG35" s="178">
        <v>27220</v>
      </c>
      <c r="AH35" s="178">
        <v>27220</v>
      </c>
      <c r="AI35" s="178">
        <v>27220</v>
      </c>
      <c r="AJ35" s="178">
        <v>27220</v>
      </c>
      <c r="AK35" s="178">
        <v>27220</v>
      </c>
      <c r="AL35" s="178">
        <v>27220</v>
      </c>
      <c r="AM35" s="178">
        <v>27220</v>
      </c>
      <c r="AN35" s="178">
        <v>27220</v>
      </c>
      <c r="AO35" s="178">
        <v>27220</v>
      </c>
      <c r="AP35" s="178">
        <v>27220</v>
      </c>
      <c r="AQ35" s="178">
        <v>27220</v>
      </c>
      <c r="AR35" s="178">
        <v>27220</v>
      </c>
      <c r="AS35" s="178">
        <v>27220</v>
      </c>
      <c r="AT35" s="178">
        <v>27220</v>
      </c>
      <c r="AU35" s="178">
        <v>27220</v>
      </c>
      <c r="AV35" s="178">
        <v>27220</v>
      </c>
      <c r="AW35" s="178">
        <v>27220</v>
      </c>
      <c r="AX35" s="178">
        <v>27037</v>
      </c>
      <c r="AY35" s="178">
        <v>27037</v>
      </c>
      <c r="AZ35" s="178">
        <v>27061</v>
      </c>
      <c r="BA35" s="178">
        <v>27061</v>
      </c>
      <c r="BB35" s="178">
        <v>27061</v>
      </c>
      <c r="BC35" s="178">
        <v>27061</v>
      </c>
      <c r="BD35" s="178">
        <v>27061</v>
      </c>
      <c r="BE35" s="178">
        <v>27088.41</v>
      </c>
      <c r="BF35" s="178">
        <v>27061</v>
      </c>
      <c r="BG35" s="178">
        <v>27088.41</v>
      </c>
      <c r="BH35" s="178">
        <v>27088.41</v>
      </c>
      <c r="BI35" s="178">
        <v>27088.41</v>
      </c>
      <c r="BJ35" s="178">
        <v>27088.41</v>
      </c>
      <c r="BK35" s="178">
        <v>27088.41</v>
      </c>
      <c r="BL35" s="178">
        <v>27088.41</v>
      </c>
      <c r="BM35" s="178">
        <v>27088.41</v>
      </c>
      <c r="BN35" s="178">
        <v>27342.769999999997</v>
      </c>
      <c r="BO35" s="178">
        <v>27794</v>
      </c>
      <c r="BP35" s="178">
        <v>27794</v>
      </c>
      <c r="BQ35" s="178">
        <v>28300.949999999997</v>
      </c>
      <c r="BR35" s="178">
        <v>28297.830000000005</v>
      </c>
      <c r="BS35" s="178">
        <v>28326.500000000004</v>
      </c>
      <c r="BT35" s="178">
        <v>28326.500000000004</v>
      </c>
      <c r="BU35" s="178">
        <v>28326.5</v>
      </c>
    </row>
    <row r="36" spans="1:73" outlineLevel="1">
      <c r="A36" s="355">
        <v>0.4</v>
      </c>
      <c r="B36" s="163" t="s">
        <v>72</v>
      </c>
      <c r="F36" s="177" t="s">
        <v>103</v>
      </c>
      <c r="G36" s="177" t="s">
        <v>103</v>
      </c>
      <c r="H36" s="177" t="s">
        <v>103</v>
      </c>
      <c r="I36" s="177" t="s">
        <v>103</v>
      </c>
      <c r="J36" s="177" t="s">
        <v>103</v>
      </c>
      <c r="K36" s="177" t="s">
        <v>103</v>
      </c>
      <c r="L36" s="177" t="s">
        <v>103</v>
      </c>
      <c r="M36" s="177" t="s">
        <v>103</v>
      </c>
      <c r="N36" s="177" t="s">
        <v>103</v>
      </c>
      <c r="O36" s="177" t="s">
        <v>103</v>
      </c>
      <c r="P36" s="177" t="s">
        <v>103</v>
      </c>
      <c r="Q36" s="178">
        <v>28839</v>
      </c>
      <c r="R36" s="178">
        <v>28839</v>
      </c>
      <c r="S36" s="178">
        <v>28839</v>
      </c>
      <c r="T36" s="178">
        <v>28839</v>
      </c>
      <c r="U36" s="178">
        <v>28839</v>
      </c>
      <c r="V36" s="178">
        <v>28839</v>
      </c>
      <c r="W36" s="178">
        <v>28839</v>
      </c>
      <c r="X36" s="178">
        <v>28839</v>
      </c>
      <c r="Y36" s="178">
        <v>28839</v>
      </c>
      <c r="Z36" s="178">
        <v>28839</v>
      </c>
      <c r="AA36" s="178">
        <v>28839</v>
      </c>
      <c r="AB36" s="178">
        <v>28839</v>
      </c>
      <c r="AC36" s="178">
        <v>28839</v>
      </c>
      <c r="AD36" s="178">
        <v>28839</v>
      </c>
      <c r="AE36" s="178">
        <v>28839</v>
      </c>
      <c r="AF36" s="178">
        <v>28839</v>
      </c>
      <c r="AG36" s="178">
        <v>28839</v>
      </c>
      <c r="AH36" s="178">
        <v>28839</v>
      </c>
      <c r="AI36" s="178">
        <v>28839</v>
      </c>
      <c r="AJ36" s="178">
        <v>28839</v>
      </c>
      <c r="AK36" s="178">
        <v>28839</v>
      </c>
      <c r="AL36" s="178">
        <v>28839</v>
      </c>
      <c r="AM36" s="178">
        <v>28839</v>
      </c>
      <c r="AN36" s="178">
        <v>28839</v>
      </c>
      <c r="AO36" s="178">
        <v>28839</v>
      </c>
      <c r="AP36" s="178">
        <v>28839</v>
      </c>
      <c r="AQ36" s="178">
        <v>28839</v>
      </c>
      <c r="AR36" s="178">
        <v>28839</v>
      </c>
      <c r="AS36" s="178">
        <v>28839</v>
      </c>
      <c r="AT36" s="178">
        <v>28839</v>
      </c>
      <c r="AU36" s="178">
        <v>28839</v>
      </c>
      <c r="AV36" s="178">
        <v>28839</v>
      </c>
      <c r="AW36" s="178">
        <v>28839</v>
      </c>
      <c r="AX36" s="178">
        <v>28839</v>
      </c>
      <c r="AY36" s="178">
        <v>28839</v>
      </c>
      <c r="AZ36" s="178">
        <v>28839</v>
      </c>
      <c r="BA36" s="178">
        <v>28839</v>
      </c>
      <c r="BB36" s="178">
        <v>28839</v>
      </c>
      <c r="BC36" s="178">
        <v>28839</v>
      </c>
      <c r="BD36" s="178">
        <v>28839</v>
      </c>
      <c r="BE36" s="178">
        <v>28839</v>
      </c>
      <c r="BF36" s="178">
        <v>28839</v>
      </c>
      <c r="BG36" s="178">
        <v>28839</v>
      </c>
      <c r="BH36" s="178">
        <v>28839</v>
      </c>
      <c r="BI36" s="178">
        <v>28915</v>
      </c>
      <c r="BJ36" s="178">
        <v>28915</v>
      </c>
      <c r="BK36" s="178">
        <v>28915</v>
      </c>
      <c r="BL36" s="178">
        <v>28915</v>
      </c>
      <c r="BM36" s="178">
        <v>28915</v>
      </c>
      <c r="BN36" s="178">
        <v>29405.039999999997</v>
      </c>
      <c r="BO36" s="178">
        <v>29405.039999999997</v>
      </c>
      <c r="BP36" s="178">
        <v>30366.57</v>
      </c>
      <c r="BQ36" s="178">
        <v>30366.57</v>
      </c>
      <c r="BR36" s="178">
        <v>30366.57</v>
      </c>
      <c r="BS36" s="178">
        <v>30366.57</v>
      </c>
      <c r="BT36" s="178">
        <v>30366.57</v>
      </c>
      <c r="BU36" s="178">
        <v>30366.57</v>
      </c>
    </row>
    <row r="37" spans="1:73" outlineLevel="1">
      <c r="A37" s="355"/>
      <c r="B37" s="163" t="s">
        <v>74</v>
      </c>
      <c r="F37" s="177" t="s">
        <v>103</v>
      </c>
      <c r="G37" s="177" t="s">
        <v>103</v>
      </c>
      <c r="H37" s="177" t="s">
        <v>103</v>
      </c>
      <c r="I37" s="177" t="s">
        <v>103</v>
      </c>
      <c r="J37" s="177" t="s">
        <v>103</v>
      </c>
      <c r="K37" s="177" t="s">
        <v>103</v>
      </c>
      <c r="L37" s="177" t="s">
        <v>103</v>
      </c>
      <c r="M37" s="177" t="s">
        <v>103</v>
      </c>
      <c r="N37" s="177" t="s">
        <v>103</v>
      </c>
      <c r="O37" s="177" t="s">
        <v>103</v>
      </c>
      <c r="P37" s="177" t="s">
        <v>103</v>
      </c>
      <c r="Q37" s="177" t="s">
        <v>103</v>
      </c>
      <c r="R37" s="177" t="s">
        <v>103</v>
      </c>
      <c r="S37" s="177" t="s">
        <v>103</v>
      </c>
      <c r="T37" s="177" t="s">
        <v>103</v>
      </c>
      <c r="U37" s="177" t="s">
        <v>103</v>
      </c>
      <c r="V37" s="177" t="s">
        <v>103</v>
      </c>
      <c r="W37" s="177" t="s">
        <v>103</v>
      </c>
      <c r="X37" s="177" t="s">
        <v>103</v>
      </c>
      <c r="Y37" s="177" t="s">
        <v>103</v>
      </c>
      <c r="Z37" s="177" t="s">
        <v>103</v>
      </c>
      <c r="AA37" s="177" t="s">
        <v>103</v>
      </c>
      <c r="AB37" s="177" t="s">
        <v>103</v>
      </c>
      <c r="AC37" s="177" t="s">
        <v>103</v>
      </c>
      <c r="AD37" s="177" t="s">
        <v>103</v>
      </c>
      <c r="AE37" s="177" t="s">
        <v>103</v>
      </c>
      <c r="AF37" s="177" t="s">
        <v>103</v>
      </c>
      <c r="AG37" s="177" t="s">
        <v>103</v>
      </c>
      <c r="AH37" s="177" t="s">
        <v>103</v>
      </c>
      <c r="AI37" s="177" t="s">
        <v>103</v>
      </c>
      <c r="AJ37" s="177" t="s">
        <v>103</v>
      </c>
      <c r="AK37" s="177" t="s">
        <v>103</v>
      </c>
      <c r="AL37" s="177" t="s">
        <v>103</v>
      </c>
      <c r="AM37" s="177" t="s">
        <v>103</v>
      </c>
      <c r="AN37" s="177" t="s">
        <v>103</v>
      </c>
      <c r="AO37" s="178">
        <v>37152.140000000007</v>
      </c>
      <c r="AP37" s="178">
        <v>37188</v>
      </c>
      <c r="AQ37" s="178">
        <v>37188</v>
      </c>
      <c r="AR37" s="178">
        <v>37188</v>
      </c>
      <c r="AS37" s="178">
        <v>36641</v>
      </c>
      <c r="AT37" s="178">
        <v>36641</v>
      </c>
      <c r="AU37" s="178">
        <v>36641</v>
      </c>
      <c r="AV37" s="178">
        <v>36641</v>
      </c>
      <c r="AW37" s="178">
        <v>36640.85</v>
      </c>
      <c r="AX37" s="178">
        <v>36677</v>
      </c>
      <c r="AY37" s="178">
        <v>36677</v>
      </c>
      <c r="AZ37" s="178">
        <v>36677</v>
      </c>
      <c r="BA37" s="178">
        <v>36677</v>
      </c>
      <c r="BB37" s="178">
        <v>37126</v>
      </c>
      <c r="BC37" s="178">
        <v>37161</v>
      </c>
      <c r="BD37" s="178">
        <v>37161</v>
      </c>
      <c r="BE37" s="178">
        <v>37161</v>
      </c>
      <c r="BF37" s="178">
        <v>37171</v>
      </c>
      <c r="BG37" s="178">
        <v>37177</v>
      </c>
      <c r="BH37" s="178">
        <v>37177</v>
      </c>
      <c r="BI37" s="178">
        <v>37177</v>
      </c>
      <c r="BJ37" s="178">
        <v>37001</v>
      </c>
      <c r="BK37" s="178">
        <v>37003.379999999997</v>
      </c>
      <c r="BL37" s="178">
        <v>37031.1</v>
      </c>
      <c r="BM37" s="178">
        <v>37021</v>
      </c>
      <c r="BN37" s="178">
        <v>37024.69</v>
      </c>
      <c r="BO37" s="178">
        <v>37024.69</v>
      </c>
      <c r="BP37" s="178">
        <v>36579.69</v>
      </c>
      <c r="BQ37" s="178">
        <v>36580.29</v>
      </c>
      <c r="BR37" s="178">
        <v>36580.29</v>
      </c>
      <c r="BS37" s="178">
        <v>36727</v>
      </c>
      <c r="BT37" s="178">
        <v>36495</v>
      </c>
      <c r="BU37" s="178">
        <v>35236</v>
      </c>
    </row>
    <row r="38" spans="1:73" outlineLevel="1">
      <c r="A38" s="353"/>
      <c r="B38" s="163" t="s">
        <v>77</v>
      </c>
      <c r="F38" s="177" t="s">
        <v>103</v>
      </c>
      <c r="G38" s="178" t="s">
        <v>103</v>
      </c>
      <c r="H38" s="178" t="s">
        <v>103</v>
      </c>
      <c r="I38" s="178" t="s">
        <v>103</v>
      </c>
      <c r="J38" s="178" t="s">
        <v>103</v>
      </c>
      <c r="K38" s="178" t="s">
        <v>103</v>
      </c>
      <c r="L38" s="178" t="s">
        <v>103</v>
      </c>
      <c r="M38" s="178" t="s">
        <v>103</v>
      </c>
      <c r="N38" s="178" t="s">
        <v>103</v>
      </c>
      <c r="O38" s="178" t="s">
        <v>103</v>
      </c>
      <c r="P38" s="177" t="s">
        <v>103</v>
      </c>
      <c r="Q38" s="177" t="s">
        <v>103</v>
      </c>
      <c r="R38" s="177" t="s">
        <v>103</v>
      </c>
      <c r="S38" s="177" t="s">
        <v>103</v>
      </c>
      <c r="T38" s="177" t="s">
        <v>103</v>
      </c>
      <c r="U38" s="177" t="s">
        <v>103</v>
      </c>
      <c r="V38" s="177" t="s">
        <v>103</v>
      </c>
      <c r="W38" s="177" t="s">
        <v>103</v>
      </c>
      <c r="X38" s="177" t="s">
        <v>103</v>
      </c>
      <c r="Y38" s="177" t="s">
        <v>103</v>
      </c>
      <c r="Z38" s="177" t="s">
        <v>103</v>
      </c>
      <c r="AA38" s="177" t="s">
        <v>103</v>
      </c>
      <c r="AB38" s="177" t="s">
        <v>103</v>
      </c>
      <c r="AC38" s="177" t="s">
        <v>103</v>
      </c>
      <c r="AD38" s="177" t="s">
        <v>103</v>
      </c>
      <c r="AE38" s="177" t="s">
        <v>103</v>
      </c>
      <c r="AF38" s="177" t="s">
        <v>103</v>
      </c>
      <c r="AG38" s="177" t="s">
        <v>103</v>
      </c>
      <c r="AH38" s="177" t="s">
        <v>103</v>
      </c>
      <c r="AI38" s="177" t="s">
        <v>103</v>
      </c>
      <c r="AJ38" s="177" t="s">
        <v>103</v>
      </c>
      <c r="AK38" s="177" t="s">
        <v>103</v>
      </c>
      <c r="AL38" s="177" t="s">
        <v>103</v>
      </c>
      <c r="AM38" s="177" t="s">
        <v>103</v>
      </c>
      <c r="AN38" s="177" t="s">
        <v>103</v>
      </c>
      <c r="AO38" s="178" t="s">
        <v>103</v>
      </c>
      <c r="AP38" s="178" t="s">
        <v>103</v>
      </c>
      <c r="AQ38" s="178" t="s">
        <v>103</v>
      </c>
      <c r="AR38" s="178" t="s">
        <v>103</v>
      </c>
      <c r="AS38" s="178" t="s">
        <v>103</v>
      </c>
      <c r="AT38" s="178" t="s">
        <v>103</v>
      </c>
      <c r="AU38" s="178" t="s">
        <v>103</v>
      </c>
      <c r="AV38" s="178" t="s">
        <v>103</v>
      </c>
      <c r="AW38" s="178" t="s">
        <v>103</v>
      </c>
      <c r="AX38" s="178" t="s">
        <v>103</v>
      </c>
      <c r="AY38" s="178" t="s">
        <v>103</v>
      </c>
      <c r="AZ38" s="178" t="s">
        <v>103</v>
      </c>
      <c r="BA38" s="178">
        <v>36133</v>
      </c>
      <c r="BB38" s="178">
        <v>36169</v>
      </c>
      <c r="BC38" s="178">
        <v>36169</v>
      </c>
      <c r="BD38" s="178">
        <v>36169</v>
      </c>
      <c r="BE38" s="178">
        <v>36146</v>
      </c>
      <c r="BF38" s="178">
        <v>36146</v>
      </c>
      <c r="BG38" s="178">
        <v>36148</v>
      </c>
      <c r="BH38" s="178">
        <v>36150</v>
      </c>
      <c r="BI38" s="178">
        <v>36152</v>
      </c>
      <c r="BJ38" s="178">
        <v>36152</v>
      </c>
      <c r="BK38" s="178">
        <v>36152</v>
      </c>
      <c r="BL38" s="178">
        <v>36152.069999999992</v>
      </c>
      <c r="BM38" s="178">
        <v>34173.58</v>
      </c>
      <c r="BN38" s="178">
        <v>34173.58</v>
      </c>
      <c r="BO38" s="178">
        <v>34173.58</v>
      </c>
      <c r="BP38" s="178">
        <v>34173.529999999984</v>
      </c>
      <c r="BQ38" s="178">
        <v>34173.529999999984</v>
      </c>
      <c r="BR38" s="178">
        <v>34173.529999999984</v>
      </c>
      <c r="BS38" s="178">
        <v>34173.529999999984</v>
      </c>
      <c r="BT38" s="178">
        <v>34173.529999999984</v>
      </c>
      <c r="BU38" s="178">
        <v>34173.579999999994</v>
      </c>
    </row>
    <row r="39" spans="1:73" s="356" customFormat="1" outlineLevel="1">
      <c r="B39" s="163" t="s">
        <v>166</v>
      </c>
      <c r="F39" s="177" t="s">
        <v>103</v>
      </c>
      <c r="G39" s="178" t="s">
        <v>103</v>
      </c>
      <c r="H39" s="178" t="s">
        <v>103</v>
      </c>
      <c r="I39" s="178" t="s">
        <v>103</v>
      </c>
      <c r="J39" s="178" t="s">
        <v>103</v>
      </c>
      <c r="K39" s="178" t="s">
        <v>103</v>
      </c>
      <c r="L39" s="178" t="s">
        <v>103</v>
      </c>
      <c r="M39" s="178" t="s">
        <v>103</v>
      </c>
      <c r="N39" s="178" t="s">
        <v>103</v>
      </c>
      <c r="O39" s="178" t="s">
        <v>103</v>
      </c>
      <c r="P39" s="177" t="s">
        <v>103</v>
      </c>
      <c r="Q39" s="177" t="s">
        <v>103</v>
      </c>
      <c r="R39" s="177" t="s">
        <v>103</v>
      </c>
      <c r="S39" s="177" t="s">
        <v>103</v>
      </c>
      <c r="T39" s="177" t="s">
        <v>103</v>
      </c>
      <c r="U39" s="177" t="s">
        <v>103</v>
      </c>
      <c r="V39" s="177" t="s">
        <v>103</v>
      </c>
      <c r="W39" s="177" t="s">
        <v>103</v>
      </c>
      <c r="X39" s="177" t="s">
        <v>103</v>
      </c>
      <c r="Y39" s="177" t="s">
        <v>103</v>
      </c>
      <c r="Z39" s="177" t="s">
        <v>103</v>
      </c>
      <c r="AA39" s="177" t="s">
        <v>103</v>
      </c>
      <c r="AB39" s="177" t="s">
        <v>103</v>
      </c>
      <c r="AC39" s="177" t="s">
        <v>103</v>
      </c>
      <c r="AD39" s="177" t="s">
        <v>103</v>
      </c>
      <c r="AE39" s="177" t="s">
        <v>103</v>
      </c>
      <c r="AF39" s="177" t="s">
        <v>103</v>
      </c>
      <c r="AG39" s="177" t="s">
        <v>103</v>
      </c>
      <c r="AH39" s="177" t="s">
        <v>103</v>
      </c>
      <c r="AI39" s="177" t="s">
        <v>103</v>
      </c>
      <c r="AJ39" s="177" t="s">
        <v>103</v>
      </c>
      <c r="AK39" s="177" t="s">
        <v>103</v>
      </c>
      <c r="AL39" s="177" t="s">
        <v>103</v>
      </c>
      <c r="AM39" s="177" t="s">
        <v>103</v>
      </c>
      <c r="AN39" s="177" t="s">
        <v>103</v>
      </c>
      <c r="AO39" s="178" t="s">
        <v>103</v>
      </c>
      <c r="AP39" s="178" t="s">
        <v>103</v>
      </c>
      <c r="AQ39" s="178" t="s">
        <v>103</v>
      </c>
      <c r="AR39" s="178" t="s">
        <v>103</v>
      </c>
      <c r="AS39" s="178" t="s">
        <v>103</v>
      </c>
      <c r="AT39" s="178" t="s">
        <v>103</v>
      </c>
      <c r="AU39" s="178" t="s">
        <v>103</v>
      </c>
      <c r="AV39" s="178" t="s">
        <v>103</v>
      </c>
      <c r="AW39" s="178" t="s">
        <v>103</v>
      </c>
      <c r="AX39" s="178" t="s">
        <v>103</v>
      </c>
      <c r="AY39" s="178" t="s">
        <v>103</v>
      </c>
      <c r="AZ39" s="178" t="s">
        <v>103</v>
      </c>
      <c r="BA39" s="178" t="s">
        <v>103</v>
      </c>
      <c r="BB39" s="178" t="s">
        <v>103</v>
      </c>
      <c r="BC39" s="178" t="s">
        <v>103</v>
      </c>
      <c r="BD39" s="178" t="s">
        <v>103</v>
      </c>
      <c r="BE39" s="178" t="s">
        <v>103</v>
      </c>
      <c r="BF39" s="178" t="s">
        <v>103</v>
      </c>
      <c r="BG39" s="178" t="s">
        <v>103</v>
      </c>
      <c r="BH39" s="178" t="s">
        <v>103</v>
      </c>
      <c r="BI39" s="178" t="s">
        <v>103</v>
      </c>
      <c r="BJ39" s="178" t="s">
        <v>103</v>
      </c>
      <c r="BK39" s="178" t="s">
        <v>103</v>
      </c>
      <c r="BL39" s="178" t="s">
        <v>103</v>
      </c>
      <c r="BM39" s="178">
        <v>34501.06</v>
      </c>
      <c r="BN39" s="178">
        <v>34501.06</v>
      </c>
      <c r="BO39" s="178">
        <v>34501.06</v>
      </c>
      <c r="BP39" s="178">
        <v>34501.06</v>
      </c>
      <c r="BQ39" s="178">
        <v>34501</v>
      </c>
      <c r="BR39" s="178">
        <v>34501</v>
      </c>
      <c r="BS39" s="178">
        <v>34501</v>
      </c>
      <c r="BT39" s="178">
        <v>34501</v>
      </c>
      <c r="BU39" s="178">
        <v>34501</v>
      </c>
    </row>
    <row r="40" spans="1:73" s="356" customFormat="1" outlineLevel="1">
      <c r="B40" s="163" t="s">
        <v>167</v>
      </c>
      <c r="F40" s="177" t="s">
        <v>103</v>
      </c>
      <c r="G40" s="178" t="s">
        <v>103</v>
      </c>
      <c r="H40" s="178" t="s">
        <v>103</v>
      </c>
      <c r="I40" s="178" t="s">
        <v>103</v>
      </c>
      <c r="J40" s="178" t="s">
        <v>103</v>
      </c>
      <c r="K40" s="178" t="s">
        <v>103</v>
      </c>
      <c r="L40" s="178" t="s">
        <v>103</v>
      </c>
      <c r="M40" s="178" t="s">
        <v>103</v>
      </c>
      <c r="N40" s="178" t="s">
        <v>103</v>
      </c>
      <c r="O40" s="178" t="s">
        <v>103</v>
      </c>
      <c r="P40" s="177" t="s">
        <v>103</v>
      </c>
      <c r="Q40" s="177" t="s">
        <v>103</v>
      </c>
      <c r="R40" s="177" t="s">
        <v>103</v>
      </c>
      <c r="S40" s="177" t="s">
        <v>103</v>
      </c>
      <c r="T40" s="177" t="s">
        <v>103</v>
      </c>
      <c r="U40" s="177" t="s">
        <v>103</v>
      </c>
      <c r="V40" s="177" t="s">
        <v>103</v>
      </c>
      <c r="W40" s="177" t="s">
        <v>103</v>
      </c>
      <c r="X40" s="177" t="s">
        <v>103</v>
      </c>
      <c r="Y40" s="177" t="s">
        <v>103</v>
      </c>
      <c r="Z40" s="177" t="s">
        <v>103</v>
      </c>
      <c r="AA40" s="177" t="s">
        <v>103</v>
      </c>
      <c r="AB40" s="177" t="s">
        <v>103</v>
      </c>
      <c r="AC40" s="177" t="s">
        <v>103</v>
      </c>
      <c r="AD40" s="177" t="s">
        <v>103</v>
      </c>
      <c r="AE40" s="177" t="s">
        <v>103</v>
      </c>
      <c r="AF40" s="177" t="s">
        <v>103</v>
      </c>
      <c r="AG40" s="177" t="s">
        <v>103</v>
      </c>
      <c r="AH40" s="177" t="s">
        <v>103</v>
      </c>
      <c r="AI40" s="177" t="s">
        <v>103</v>
      </c>
      <c r="AJ40" s="177" t="s">
        <v>103</v>
      </c>
      <c r="AK40" s="177" t="s">
        <v>103</v>
      </c>
      <c r="AL40" s="177" t="s">
        <v>103</v>
      </c>
      <c r="AM40" s="177" t="s">
        <v>103</v>
      </c>
      <c r="AN40" s="177" t="s">
        <v>103</v>
      </c>
      <c r="AO40" s="178" t="s">
        <v>103</v>
      </c>
      <c r="AP40" s="178" t="s">
        <v>103</v>
      </c>
      <c r="AQ40" s="178" t="s">
        <v>103</v>
      </c>
      <c r="AR40" s="178" t="s">
        <v>103</v>
      </c>
      <c r="AS40" s="178" t="s">
        <v>103</v>
      </c>
      <c r="AT40" s="178" t="s">
        <v>103</v>
      </c>
      <c r="AU40" s="178" t="s">
        <v>103</v>
      </c>
      <c r="AV40" s="178" t="s">
        <v>103</v>
      </c>
      <c r="AW40" s="178" t="s">
        <v>103</v>
      </c>
      <c r="AX40" s="178" t="s">
        <v>103</v>
      </c>
      <c r="AY40" s="178" t="s">
        <v>103</v>
      </c>
      <c r="AZ40" s="178" t="s">
        <v>103</v>
      </c>
      <c r="BA40" s="178" t="s">
        <v>103</v>
      </c>
      <c r="BB40" s="178" t="s">
        <v>103</v>
      </c>
      <c r="BC40" s="178" t="s">
        <v>103</v>
      </c>
      <c r="BD40" s="178" t="s">
        <v>103</v>
      </c>
      <c r="BE40" s="178" t="s">
        <v>103</v>
      </c>
      <c r="BF40" s="178" t="s">
        <v>103</v>
      </c>
      <c r="BG40" s="178" t="s">
        <v>103</v>
      </c>
      <c r="BH40" s="178" t="s">
        <v>103</v>
      </c>
      <c r="BI40" s="178" t="s">
        <v>103</v>
      </c>
      <c r="BJ40" s="178" t="s">
        <v>103</v>
      </c>
      <c r="BK40" s="178" t="s">
        <v>103</v>
      </c>
      <c r="BL40" s="178" t="s">
        <v>103</v>
      </c>
      <c r="BM40" s="178" t="s">
        <v>103</v>
      </c>
      <c r="BN40" s="178">
        <v>42786.73</v>
      </c>
      <c r="BO40" s="178">
        <v>42600.38</v>
      </c>
      <c r="BP40" s="178">
        <v>44035</v>
      </c>
      <c r="BQ40" s="178">
        <v>44035</v>
      </c>
      <c r="BR40" s="178">
        <v>44035</v>
      </c>
      <c r="BS40" s="178">
        <v>44035</v>
      </c>
      <c r="BT40" s="178">
        <v>44035</v>
      </c>
      <c r="BU40" s="178">
        <v>44035</v>
      </c>
    </row>
    <row r="41" spans="1:73" s="356" customFormat="1" outlineLevel="1">
      <c r="B41" s="163" t="s">
        <v>168</v>
      </c>
      <c r="F41" s="177" t="s">
        <v>103</v>
      </c>
      <c r="G41" s="178" t="s">
        <v>103</v>
      </c>
      <c r="H41" s="178" t="s">
        <v>103</v>
      </c>
      <c r="I41" s="178" t="s">
        <v>103</v>
      </c>
      <c r="J41" s="178" t="s">
        <v>103</v>
      </c>
      <c r="K41" s="178" t="s">
        <v>103</v>
      </c>
      <c r="L41" s="178" t="s">
        <v>103</v>
      </c>
      <c r="M41" s="178" t="s">
        <v>103</v>
      </c>
      <c r="N41" s="178" t="s">
        <v>103</v>
      </c>
      <c r="O41" s="178" t="s">
        <v>103</v>
      </c>
      <c r="P41" s="177" t="s">
        <v>103</v>
      </c>
      <c r="Q41" s="177" t="s">
        <v>103</v>
      </c>
      <c r="R41" s="177" t="s">
        <v>103</v>
      </c>
      <c r="S41" s="177" t="s">
        <v>103</v>
      </c>
      <c r="T41" s="177" t="s">
        <v>103</v>
      </c>
      <c r="U41" s="177" t="s">
        <v>103</v>
      </c>
      <c r="V41" s="177" t="s">
        <v>103</v>
      </c>
      <c r="W41" s="177" t="s">
        <v>103</v>
      </c>
      <c r="X41" s="177" t="s">
        <v>103</v>
      </c>
      <c r="Y41" s="177" t="s">
        <v>103</v>
      </c>
      <c r="Z41" s="177" t="s">
        <v>103</v>
      </c>
      <c r="AA41" s="177" t="s">
        <v>103</v>
      </c>
      <c r="AB41" s="177" t="s">
        <v>103</v>
      </c>
      <c r="AC41" s="177" t="s">
        <v>103</v>
      </c>
      <c r="AD41" s="177" t="s">
        <v>103</v>
      </c>
      <c r="AE41" s="177" t="s">
        <v>103</v>
      </c>
      <c r="AF41" s="177" t="s">
        <v>103</v>
      </c>
      <c r="AG41" s="177" t="s">
        <v>103</v>
      </c>
      <c r="AH41" s="177" t="s">
        <v>103</v>
      </c>
      <c r="AI41" s="177" t="s">
        <v>103</v>
      </c>
      <c r="AJ41" s="177" t="s">
        <v>103</v>
      </c>
      <c r="AK41" s="177" t="s">
        <v>103</v>
      </c>
      <c r="AL41" s="177" t="s">
        <v>103</v>
      </c>
      <c r="AM41" s="177" t="s">
        <v>103</v>
      </c>
      <c r="AN41" s="177" t="s">
        <v>103</v>
      </c>
      <c r="AO41" s="178" t="s">
        <v>103</v>
      </c>
      <c r="AP41" s="178" t="s">
        <v>103</v>
      </c>
      <c r="AQ41" s="178" t="s">
        <v>103</v>
      </c>
      <c r="AR41" s="178" t="s">
        <v>103</v>
      </c>
      <c r="AS41" s="178" t="s">
        <v>103</v>
      </c>
      <c r="AT41" s="178" t="s">
        <v>103</v>
      </c>
      <c r="AU41" s="178" t="s">
        <v>103</v>
      </c>
      <c r="AV41" s="178" t="s">
        <v>103</v>
      </c>
      <c r="AW41" s="178" t="s">
        <v>103</v>
      </c>
      <c r="AX41" s="178" t="s">
        <v>103</v>
      </c>
      <c r="AY41" s="178" t="s">
        <v>103</v>
      </c>
      <c r="AZ41" s="178" t="s">
        <v>103</v>
      </c>
      <c r="BA41" s="178" t="s">
        <v>103</v>
      </c>
      <c r="BB41" s="178" t="s">
        <v>103</v>
      </c>
      <c r="BC41" s="178" t="s">
        <v>103</v>
      </c>
      <c r="BD41" s="178" t="s">
        <v>103</v>
      </c>
      <c r="BE41" s="178" t="s">
        <v>103</v>
      </c>
      <c r="BF41" s="178" t="s">
        <v>103</v>
      </c>
      <c r="BG41" s="178" t="s">
        <v>103</v>
      </c>
      <c r="BH41" s="178" t="s">
        <v>103</v>
      </c>
      <c r="BI41" s="178" t="s">
        <v>103</v>
      </c>
      <c r="BJ41" s="178" t="s">
        <v>103</v>
      </c>
      <c r="BK41" s="178" t="s">
        <v>103</v>
      </c>
      <c r="BL41" s="178" t="s">
        <v>103</v>
      </c>
      <c r="BM41" s="178" t="s">
        <v>103</v>
      </c>
      <c r="BN41" s="178">
        <v>28180.95</v>
      </c>
      <c r="BO41" s="178">
        <v>28180.95</v>
      </c>
      <c r="BP41" s="178">
        <v>28181.570000000014</v>
      </c>
      <c r="BQ41" s="178">
        <v>28181.570000000014</v>
      </c>
      <c r="BR41" s="178">
        <v>28181.570000000014</v>
      </c>
      <c r="BS41" s="178">
        <v>28181.570000000014</v>
      </c>
      <c r="BT41" s="178">
        <v>28181.570000000014</v>
      </c>
      <c r="BU41" s="178">
        <v>28190.570000000014</v>
      </c>
    </row>
    <row r="42" spans="1:73" s="356" customFormat="1" outlineLevel="1">
      <c r="B42" s="163" t="s">
        <v>169</v>
      </c>
      <c r="F42" s="177" t="s">
        <v>103</v>
      </c>
      <c r="G42" s="178" t="s">
        <v>103</v>
      </c>
      <c r="H42" s="178" t="s">
        <v>103</v>
      </c>
      <c r="I42" s="178" t="s">
        <v>103</v>
      </c>
      <c r="J42" s="178" t="s">
        <v>103</v>
      </c>
      <c r="K42" s="178" t="s">
        <v>103</v>
      </c>
      <c r="L42" s="178" t="s">
        <v>103</v>
      </c>
      <c r="M42" s="178" t="s">
        <v>103</v>
      </c>
      <c r="N42" s="178" t="s">
        <v>103</v>
      </c>
      <c r="O42" s="178" t="s">
        <v>103</v>
      </c>
      <c r="P42" s="177" t="s">
        <v>103</v>
      </c>
      <c r="Q42" s="177" t="s">
        <v>103</v>
      </c>
      <c r="R42" s="177" t="s">
        <v>103</v>
      </c>
      <c r="S42" s="177" t="s">
        <v>103</v>
      </c>
      <c r="T42" s="177" t="s">
        <v>103</v>
      </c>
      <c r="U42" s="177" t="s">
        <v>103</v>
      </c>
      <c r="V42" s="177" t="s">
        <v>103</v>
      </c>
      <c r="W42" s="177" t="s">
        <v>103</v>
      </c>
      <c r="X42" s="177" t="s">
        <v>103</v>
      </c>
      <c r="Y42" s="177" t="s">
        <v>103</v>
      </c>
      <c r="Z42" s="177" t="s">
        <v>103</v>
      </c>
      <c r="AA42" s="177" t="s">
        <v>103</v>
      </c>
      <c r="AB42" s="177" t="s">
        <v>103</v>
      </c>
      <c r="AC42" s="177" t="s">
        <v>103</v>
      </c>
      <c r="AD42" s="177" t="s">
        <v>103</v>
      </c>
      <c r="AE42" s="177" t="s">
        <v>103</v>
      </c>
      <c r="AF42" s="177" t="s">
        <v>103</v>
      </c>
      <c r="AG42" s="177" t="s">
        <v>103</v>
      </c>
      <c r="AH42" s="177" t="s">
        <v>103</v>
      </c>
      <c r="AI42" s="177" t="s">
        <v>103</v>
      </c>
      <c r="AJ42" s="177" t="s">
        <v>103</v>
      </c>
      <c r="AK42" s="177" t="s">
        <v>103</v>
      </c>
      <c r="AL42" s="177" t="s">
        <v>103</v>
      </c>
      <c r="AM42" s="177" t="s">
        <v>103</v>
      </c>
      <c r="AN42" s="177" t="s">
        <v>103</v>
      </c>
      <c r="AO42" s="178" t="s">
        <v>103</v>
      </c>
      <c r="AP42" s="178" t="s">
        <v>103</v>
      </c>
      <c r="AQ42" s="178" t="s">
        <v>103</v>
      </c>
      <c r="AR42" s="178" t="s">
        <v>103</v>
      </c>
      <c r="AS42" s="178" t="s">
        <v>103</v>
      </c>
      <c r="AT42" s="178" t="s">
        <v>103</v>
      </c>
      <c r="AU42" s="178" t="s">
        <v>103</v>
      </c>
      <c r="AV42" s="178" t="s">
        <v>103</v>
      </c>
      <c r="AW42" s="178" t="s">
        <v>103</v>
      </c>
      <c r="AX42" s="178" t="s">
        <v>103</v>
      </c>
      <c r="AY42" s="178" t="s">
        <v>103</v>
      </c>
      <c r="AZ42" s="178" t="s">
        <v>103</v>
      </c>
      <c r="BA42" s="178" t="s">
        <v>103</v>
      </c>
      <c r="BB42" s="178" t="s">
        <v>103</v>
      </c>
      <c r="BC42" s="178" t="s">
        <v>103</v>
      </c>
      <c r="BD42" s="178" t="s">
        <v>103</v>
      </c>
      <c r="BE42" s="178" t="s">
        <v>103</v>
      </c>
      <c r="BF42" s="178" t="s">
        <v>103</v>
      </c>
      <c r="BG42" s="178" t="s">
        <v>103</v>
      </c>
      <c r="BH42" s="178" t="s">
        <v>103</v>
      </c>
      <c r="BI42" s="178" t="s">
        <v>103</v>
      </c>
      <c r="BJ42" s="178" t="s">
        <v>103</v>
      </c>
      <c r="BK42" s="178" t="s">
        <v>103</v>
      </c>
      <c r="BL42" s="178" t="s">
        <v>103</v>
      </c>
      <c r="BM42" s="178" t="s">
        <v>103</v>
      </c>
      <c r="BN42" s="178">
        <v>2865</v>
      </c>
      <c r="BO42" s="178">
        <v>2865</v>
      </c>
      <c r="BP42" s="178">
        <v>2865</v>
      </c>
      <c r="BQ42" s="178">
        <v>2865</v>
      </c>
      <c r="BR42" s="178">
        <v>2865</v>
      </c>
      <c r="BS42" s="178">
        <v>2865</v>
      </c>
      <c r="BT42" s="178">
        <v>2865</v>
      </c>
      <c r="BU42" s="178">
        <v>2865.29</v>
      </c>
    </row>
    <row r="43" spans="1:73" s="356" customFormat="1" outlineLevel="1">
      <c r="B43" s="163" t="s">
        <v>170</v>
      </c>
      <c r="F43" s="177" t="s">
        <v>103</v>
      </c>
      <c r="G43" s="178" t="s">
        <v>103</v>
      </c>
      <c r="H43" s="178" t="s">
        <v>103</v>
      </c>
      <c r="I43" s="178" t="s">
        <v>103</v>
      </c>
      <c r="J43" s="178" t="s">
        <v>103</v>
      </c>
      <c r="K43" s="178" t="s">
        <v>103</v>
      </c>
      <c r="L43" s="178" t="s">
        <v>103</v>
      </c>
      <c r="M43" s="178" t="s">
        <v>103</v>
      </c>
      <c r="N43" s="178" t="s">
        <v>103</v>
      </c>
      <c r="O43" s="178" t="s">
        <v>103</v>
      </c>
      <c r="P43" s="177" t="s">
        <v>103</v>
      </c>
      <c r="Q43" s="177" t="s">
        <v>103</v>
      </c>
      <c r="R43" s="177" t="s">
        <v>103</v>
      </c>
      <c r="S43" s="177" t="s">
        <v>103</v>
      </c>
      <c r="T43" s="177" t="s">
        <v>103</v>
      </c>
      <c r="U43" s="177" t="s">
        <v>103</v>
      </c>
      <c r="V43" s="177" t="s">
        <v>103</v>
      </c>
      <c r="W43" s="177" t="s">
        <v>103</v>
      </c>
      <c r="X43" s="177" t="s">
        <v>103</v>
      </c>
      <c r="Y43" s="177" t="s">
        <v>103</v>
      </c>
      <c r="Z43" s="177" t="s">
        <v>103</v>
      </c>
      <c r="AA43" s="177" t="s">
        <v>103</v>
      </c>
      <c r="AB43" s="177" t="s">
        <v>103</v>
      </c>
      <c r="AC43" s="177" t="s">
        <v>103</v>
      </c>
      <c r="AD43" s="177" t="s">
        <v>103</v>
      </c>
      <c r="AE43" s="177" t="s">
        <v>103</v>
      </c>
      <c r="AF43" s="177" t="s">
        <v>103</v>
      </c>
      <c r="AG43" s="177" t="s">
        <v>103</v>
      </c>
      <c r="AH43" s="177" t="s">
        <v>103</v>
      </c>
      <c r="AI43" s="177" t="s">
        <v>103</v>
      </c>
      <c r="AJ43" s="177" t="s">
        <v>103</v>
      </c>
      <c r="AK43" s="177" t="s">
        <v>103</v>
      </c>
      <c r="AL43" s="177" t="s">
        <v>103</v>
      </c>
      <c r="AM43" s="177" t="s">
        <v>103</v>
      </c>
      <c r="AN43" s="177" t="s">
        <v>103</v>
      </c>
      <c r="AO43" s="178" t="s">
        <v>103</v>
      </c>
      <c r="AP43" s="178" t="s">
        <v>103</v>
      </c>
      <c r="AQ43" s="178" t="s">
        <v>103</v>
      </c>
      <c r="AR43" s="178" t="s">
        <v>103</v>
      </c>
      <c r="AS43" s="178" t="s">
        <v>103</v>
      </c>
      <c r="AT43" s="178" t="s">
        <v>103</v>
      </c>
      <c r="AU43" s="178" t="s">
        <v>103</v>
      </c>
      <c r="AV43" s="178" t="s">
        <v>103</v>
      </c>
      <c r="AW43" s="178" t="s">
        <v>103</v>
      </c>
      <c r="AX43" s="178" t="s">
        <v>103</v>
      </c>
      <c r="AY43" s="178" t="s">
        <v>103</v>
      </c>
      <c r="AZ43" s="178" t="s">
        <v>103</v>
      </c>
      <c r="BA43" s="178" t="s">
        <v>103</v>
      </c>
      <c r="BB43" s="178" t="s">
        <v>103</v>
      </c>
      <c r="BC43" s="178" t="s">
        <v>103</v>
      </c>
      <c r="BD43" s="178" t="s">
        <v>103</v>
      </c>
      <c r="BE43" s="178" t="s">
        <v>103</v>
      </c>
      <c r="BF43" s="178" t="s">
        <v>103</v>
      </c>
      <c r="BG43" s="178" t="s">
        <v>103</v>
      </c>
      <c r="BH43" s="178" t="s">
        <v>103</v>
      </c>
      <c r="BI43" s="178" t="s">
        <v>103</v>
      </c>
      <c r="BJ43" s="178" t="s">
        <v>103</v>
      </c>
      <c r="BK43" s="178" t="s">
        <v>103</v>
      </c>
      <c r="BL43" s="178" t="s">
        <v>103</v>
      </c>
      <c r="BM43" s="178" t="s">
        <v>103</v>
      </c>
      <c r="BN43" s="178">
        <v>2755</v>
      </c>
      <c r="BO43" s="178">
        <v>2755</v>
      </c>
      <c r="BP43" s="178">
        <v>2755</v>
      </c>
      <c r="BQ43" s="178">
        <v>2755</v>
      </c>
      <c r="BR43" s="178">
        <v>2755</v>
      </c>
      <c r="BS43" s="178">
        <v>2755</v>
      </c>
      <c r="BT43" s="178">
        <v>2755</v>
      </c>
      <c r="BU43" s="178">
        <v>2755.44</v>
      </c>
    </row>
    <row r="44" spans="1:73" s="356" customFormat="1" outlineLevel="1">
      <c r="B44" s="163"/>
      <c r="F44" s="178"/>
    </row>
    <row r="45" spans="1:73" s="356" customFormat="1">
      <c r="B45" s="180" t="s">
        <v>79</v>
      </c>
      <c r="F45" s="181">
        <f>SUM(F29:F44)</f>
        <v>31132</v>
      </c>
      <c r="G45" s="181">
        <f t="shared" ref="G45:BR45" si="2">SUM(G29:G44)</f>
        <v>31132</v>
      </c>
      <c r="H45" s="181">
        <f t="shared" si="2"/>
        <v>31132</v>
      </c>
      <c r="I45" s="181">
        <f t="shared" si="2"/>
        <v>31132</v>
      </c>
      <c r="J45" s="181">
        <f t="shared" si="2"/>
        <v>31132</v>
      </c>
      <c r="K45" s="181">
        <f t="shared" si="2"/>
        <v>31132</v>
      </c>
      <c r="L45" s="181">
        <f t="shared" si="2"/>
        <v>31132</v>
      </c>
      <c r="M45" s="181">
        <f t="shared" si="2"/>
        <v>31132</v>
      </c>
      <c r="N45" s="181">
        <f t="shared" si="2"/>
        <v>75961.979943847662</v>
      </c>
      <c r="O45" s="181">
        <f t="shared" si="2"/>
        <v>75961.929943847659</v>
      </c>
      <c r="P45" s="181">
        <f t="shared" si="2"/>
        <v>100020.20994384766</v>
      </c>
      <c r="Q45" s="181">
        <f t="shared" si="2"/>
        <v>215632.96994384765</v>
      </c>
      <c r="R45" s="181">
        <f t="shared" si="2"/>
        <v>215612.57994384764</v>
      </c>
      <c r="S45" s="181">
        <f t="shared" si="2"/>
        <v>215612.57994384764</v>
      </c>
      <c r="T45" s="181">
        <f t="shared" si="2"/>
        <v>215612.57994384764</v>
      </c>
      <c r="U45" s="181">
        <f t="shared" si="2"/>
        <v>215612.57994384764</v>
      </c>
      <c r="V45" s="181">
        <f t="shared" si="2"/>
        <v>215612.57994384764</v>
      </c>
      <c r="W45" s="181">
        <f t="shared" si="2"/>
        <v>215612.57994384764</v>
      </c>
      <c r="X45" s="181">
        <f t="shared" si="2"/>
        <v>215612.57994384764</v>
      </c>
      <c r="Y45" s="181">
        <f t="shared" si="2"/>
        <v>215612.57994384764</v>
      </c>
      <c r="Z45" s="181">
        <f t="shared" si="2"/>
        <v>215612.57994384764</v>
      </c>
      <c r="AA45" s="181">
        <f t="shared" si="2"/>
        <v>215612.57994384764</v>
      </c>
      <c r="AB45" s="181">
        <f t="shared" si="2"/>
        <v>215612.57994384764</v>
      </c>
      <c r="AC45" s="181">
        <f t="shared" si="2"/>
        <v>215612.57994384764</v>
      </c>
      <c r="AD45" s="181">
        <f t="shared" si="2"/>
        <v>215612.57994384764</v>
      </c>
      <c r="AE45" s="181">
        <f t="shared" si="2"/>
        <v>215612.57994384764</v>
      </c>
      <c r="AF45" s="181">
        <f t="shared" si="2"/>
        <v>215604.73994384767</v>
      </c>
      <c r="AG45" s="181">
        <f t="shared" si="2"/>
        <v>217712.83994384768</v>
      </c>
      <c r="AH45" s="181">
        <f t="shared" si="2"/>
        <v>217712.83994384768</v>
      </c>
      <c r="AI45" s="181">
        <f t="shared" si="2"/>
        <v>217712.83994384768</v>
      </c>
      <c r="AJ45" s="181">
        <f t="shared" si="2"/>
        <v>222780.42974952701</v>
      </c>
      <c r="AK45" s="181">
        <f t="shared" si="2"/>
        <v>222780.43</v>
      </c>
      <c r="AL45" s="181">
        <f t="shared" si="2"/>
        <v>222780.43</v>
      </c>
      <c r="AM45" s="181">
        <f t="shared" si="2"/>
        <v>222780.43</v>
      </c>
      <c r="AN45" s="181">
        <f t="shared" si="2"/>
        <v>222976.42974952701</v>
      </c>
      <c r="AO45" s="181">
        <f t="shared" si="2"/>
        <v>260148.27974952702</v>
      </c>
      <c r="AP45" s="181">
        <f t="shared" si="2"/>
        <v>260913.11974952702</v>
      </c>
      <c r="AQ45" s="181">
        <f t="shared" si="2"/>
        <v>260913.11974952702</v>
      </c>
      <c r="AR45" s="181">
        <f t="shared" si="2"/>
        <v>260913.11974952702</v>
      </c>
      <c r="AS45" s="181">
        <f t="shared" si="2"/>
        <v>260366.12000000002</v>
      </c>
      <c r="AT45" s="181">
        <f t="shared" si="2"/>
        <v>260366.12000000002</v>
      </c>
      <c r="AU45" s="181">
        <f t="shared" si="2"/>
        <v>260366.12000000002</v>
      </c>
      <c r="AV45" s="181">
        <f t="shared" si="2"/>
        <v>260187.12000000002</v>
      </c>
      <c r="AW45" s="181">
        <f t="shared" si="2"/>
        <v>260186.96974952702</v>
      </c>
      <c r="AX45" s="181">
        <f t="shared" si="2"/>
        <v>260187.73</v>
      </c>
      <c r="AY45" s="181">
        <f t="shared" si="2"/>
        <v>260189.73</v>
      </c>
      <c r="AZ45" s="181">
        <f t="shared" si="2"/>
        <v>258853.22</v>
      </c>
      <c r="BA45" s="181">
        <f t="shared" si="2"/>
        <v>294904.92000000004</v>
      </c>
      <c r="BB45" s="181">
        <f t="shared" si="2"/>
        <v>295935</v>
      </c>
      <c r="BC45" s="181">
        <f t="shared" si="2"/>
        <v>296028</v>
      </c>
      <c r="BD45" s="181">
        <f t="shared" si="2"/>
        <v>295920</v>
      </c>
      <c r="BE45" s="181">
        <f t="shared" si="2"/>
        <v>295907.93974952702</v>
      </c>
      <c r="BF45" s="181">
        <f t="shared" si="2"/>
        <v>296419.52974952699</v>
      </c>
      <c r="BG45" s="181">
        <f t="shared" si="2"/>
        <v>296674.76</v>
      </c>
      <c r="BH45" s="181">
        <f t="shared" si="2"/>
        <v>296676.76</v>
      </c>
      <c r="BI45" s="181">
        <f t="shared" si="2"/>
        <v>296632.39</v>
      </c>
      <c r="BJ45" s="181">
        <f t="shared" si="2"/>
        <v>296404.20002975466</v>
      </c>
      <c r="BK45" s="181">
        <f t="shared" si="2"/>
        <v>296406.28002975462</v>
      </c>
      <c r="BL45" s="181">
        <f t="shared" si="2"/>
        <v>296434.07002975466</v>
      </c>
      <c r="BM45" s="181">
        <f t="shared" si="2"/>
        <v>328946.54002975463</v>
      </c>
      <c r="BN45" s="181">
        <f t="shared" si="2"/>
        <v>407530.93</v>
      </c>
      <c r="BO45" s="181">
        <f t="shared" si="2"/>
        <v>408520.81000000006</v>
      </c>
      <c r="BP45" s="181">
        <f t="shared" si="2"/>
        <v>410347.7</v>
      </c>
      <c r="BQ45" s="181">
        <f t="shared" si="2"/>
        <v>410904.06999999995</v>
      </c>
      <c r="BR45" s="181">
        <f t="shared" si="2"/>
        <v>410720.61</v>
      </c>
      <c r="BS45" s="181">
        <f t="shared" ref="BS45:BU45" si="3">SUM(BS29:BS44)</f>
        <v>410724.87977394101</v>
      </c>
      <c r="BT45" s="181">
        <f t="shared" si="3"/>
        <v>409831.77977394103</v>
      </c>
      <c r="BU45" s="181">
        <f t="shared" si="3"/>
        <v>408455.06994384772</v>
      </c>
    </row>
    <row r="46" spans="1:73" s="356" customFormat="1">
      <c r="F46" s="357"/>
    </row>
    <row r="47" spans="1:73">
      <c r="A47" s="353"/>
      <c r="B47" s="162" t="s">
        <v>45</v>
      </c>
      <c r="C47" s="168"/>
      <c r="D47" s="168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1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2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</row>
    <row r="48" spans="1:73">
      <c r="A48" s="353"/>
      <c r="B48" s="174"/>
      <c r="Q48" s="176"/>
    </row>
    <row r="49" spans="1:73" outlineLevel="1">
      <c r="A49" s="354">
        <v>0.54200000000000004</v>
      </c>
      <c r="B49" s="163" t="s">
        <v>52</v>
      </c>
      <c r="F49" s="177">
        <f>IFERROR(F29*F11,"-")</f>
        <v>16453.261999999999</v>
      </c>
      <c r="G49" s="177">
        <f t="shared" ref="G49:BR53" si="4">IFERROR(G29*G11,"-")</f>
        <v>16453.261999999999</v>
      </c>
      <c r="H49" s="177">
        <f t="shared" si="4"/>
        <v>16453.261999999999</v>
      </c>
      <c r="I49" s="177">
        <f t="shared" si="4"/>
        <v>16453.261999999999</v>
      </c>
      <c r="J49" s="177">
        <f t="shared" si="4"/>
        <v>16453.261999999999</v>
      </c>
      <c r="K49" s="177">
        <f t="shared" si="4"/>
        <v>16453.261999999999</v>
      </c>
      <c r="L49" s="177">
        <f t="shared" si="4"/>
        <v>16453.261999999999</v>
      </c>
      <c r="M49" s="177">
        <f t="shared" si="4"/>
        <v>16453.261999999999</v>
      </c>
      <c r="N49" s="177">
        <f t="shared" si="4"/>
        <v>16453.261999999999</v>
      </c>
      <c r="O49" s="177">
        <f t="shared" si="4"/>
        <v>16453.235574999999</v>
      </c>
      <c r="P49" s="177">
        <f t="shared" si="4"/>
        <v>16453.235574999999</v>
      </c>
      <c r="Q49" s="177">
        <f t="shared" si="4"/>
        <v>16453.764074999999</v>
      </c>
      <c r="R49" s="177">
        <f t="shared" si="4"/>
        <v>16453.261999999999</v>
      </c>
      <c r="S49" s="177">
        <f t="shared" si="4"/>
        <v>16453.261999999999</v>
      </c>
      <c r="T49" s="177">
        <f t="shared" si="4"/>
        <v>16453.261999999999</v>
      </c>
      <c r="U49" s="177">
        <f t="shared" si="4"/>
        <v>16453.261999999999</v>
      </c>
      <c r="V49" s="177">
        <f t="shared" si="4"/>
        <v>16453.261999999999</v>
      </c>
      <c r="W49" s="177">
        <f t="shared" si="4"/>
        <v>16453.261999999999</v>
      </c>
      <c r="X49" s="177">
        <f t="shared" si="4"/>
        <v>16453.261999999999</v>
      </c>
      <c r="Y49" s="177">
        <f t="shared" si="4"/>
        <v>16453.261999999999</v>
      </c>
      <c r="Z49" s="177">
        <f t="shared" si="4"/>
        <v>16453.261999999999</v>
      </c>
      <c r="AA49" s="177">
        <f t="shared" si="4"/>
        <v>16453.261999999999</v>
      </c>
      <c r="AB49" s="177">
        <f t="shared" si="4"/>
        <v>16453.261999999999</v>
      </c>
      <c r="AC49" s="177">
        <f t="shared" si="4"/>
        <v>16453.261999999999</v>
      </c>
      <c r="AD49" s="177">
        <f t="shared" si="4"/>
        <v>16453.261999999999</v>
      </c>
      <c r="AE49" s="177">
        <f t="shared" si="4"/>
        <v>16453.261999999999</v>
      </c>
      <c r="AF49" s="177">
        <f t="shared" si="4"/>
        <v>16438.9925</v>
      </c>
      <c r="AG49" s="177">
        <f t="shared" si="4"/>
        <v>16438.9925</v>
      </c>
      <c r="AH49" s="177">
        <f t="shared" si="4"/>
        <v>16438.9925</v>
      </c>
      <c r="AI49" s="177">
        <f t="shared" si="4"/>
        <v>16438.9925</v>
      </c>
      <c r="AJ49" s="177">
        <f t="shared" si="4"/>
        <v>16438.9925</v>
      </c>
      <c r="AK49" s="177">
        <f t="shared" si="4"/>
        <v>16438.9925</v>
      </c>
      <c r="AL49" s="177">
        <f t="shared" si="4"/>
        <v>16438.9925</v>
      </c>
      <c r="AM49" s="177">
        <f t="shared" si="4"/>
        <v>16438.9925</v>
      </c>
      <c r="AN49" s="177">
        <f t="shared" si="4"/>
        <v>16436.349999999999</v>
      </c>
      <c r="AO49" s="177">
        <f t="shared" si="4"/>
        <v>16436.349999999999</v>
      </c>
      <c r="AP49" s="177">
        <f t="shared" si="4"/>
        <v>16436.349999999999</v>
      </c>
      <c r="AQ49" s="177">
        <f t="shared" si="4"/>
        <v>16436.349999999999</v>
      </c>
      <c r="AR49" s="177">
        <f t="shared" si="4"/>
        <v>16436.349999999999</v>
      </c>
      <c r="AS49" s="177">
        <f t="shared" si="4"/>
        <v>16436.349999999999</v>
      </c>
      <c r="AT49" s="177">
        <f t="shared" si="4"/>
        <v>16436.349999999999</v>
      </c>
      <c r="AU49" s="177">
        <f t="shared" si="4"/>
        <v>16436.349999999999</v>
      </c>
      <c r="AV49" s="177">
        <f t="shared" si="4"/>
        <v>16436.349999999999</v>
      </c>
      <c r="AW49" s="177">
        <f t="shared" si="4"/>
        <v>16436.349999999999</v>
      </c>
      <c r="AX49" s="177">
        <f t="shared" si="4"/>
        <v>16514.567999999996</v>
      </c>
      <c r="AY49" s="177">
        <f t="shared" si="4"/>
        <v>16514.567999999996</v>
      </c>
      <c r="AZ49" s="177">
        <f t="shared" si="4"/>
        <v>16693.729499999998</v>
      </c>
      <c r="BA49" s="177">
        <f t="shared" si="4"/>
        <v>16693.729499999998</v>
      </c>
      <c r="BB49" s="177">
        <f t="shared" si="4"/>
        <v>16981.761999999999</v>
      </c>
      <c r="BC49" s="177">
        <f t="shared" si="4"/>
        <v>16981.761999999999</v>
      </c>
      <c r="BD49" s="177">
        <f t="shared" si="4"/>
        <v>16983.3475</v>
      </c>
      <c r="BE49" s="177">
        <f t="shared" si="4"/>
        <v>17006.601500000001</v>
      </c>
      <c r="BF49" s="177">
        <f t="shared" si="4"/>
        <v>17006.601500000001</v>
      </c>
      <c r="BG49" s="177">
        <f t="shared" si="4"/>
        <v>17122.343000000001</v>
      </c>
      <c r="BH49" s="177">
        <f t="shared" si="4"/>
        <v>17122.343000000001</v>
      </c>
      <c r="BI49" s="177">
        <f t="shared" si="4"/>
        <v>17057.670454999996</v>
      </c>
      <c r="BJ49" s="177">
        <f t="shared" si="4"/>
        <v>17010.105455000001</v>
      </c>
      <c r="BK49" s="177">
        <f t="shared" si="4"/>
        <v>17010.105455000001</v>
      </c>
      <c r="BL49" s="177">
        <f t="shared" si="4"/>
        <v>17010.105455000001</v>
      </c>
      <c r="BM49" s="177">
        <f t="shared" si="4"/>
        <v>17010.105455000001</v>
      </c>
      <c r="BN49" s="177">
        <f t="shared" si="4"/>
        <v>17282.415079999999</v>
      </c>
      <c r="BO49" s="177">
        <f t="shared" si="4"/>
        <v>17716.313579999998</v>
      </c>
      <c r="BP49" s="177">
        <f t="shared" si="4"/>
        <v>17706.800579999999</v>
      </c>
      <c r="BQ49" s="177">
        <f t="shared" si="4"/>
        <v>17696.759079999996</v>
      </c>
      <c r="BR49" s="177">
        <f t="shared" si="4"/>
        <v>17695.702080000003</v>
      </c>
      <c r="BS49" s="177">
        <f t="shared" ref="BS49:BU63" si="5">IFERROR(BS29*BS11,"-")</f>
        <v>17451.931454999998</v>
      </c>
      <c r="BT49" s="177">
        <f t="shared" si="5"/>
        <v>17451.931454999998</v>
      </c>
      <c r="BU49" s="177">
        <f t="shared" si="5"/>
        <v>17385.340455000001</v>
      </c>
    </row>
    <row r="50" spans="1:73" outlineLevel="1">
      <c r="A50" s="355">
        <v>0.25</v>
      </c>
      <c r="B50" s="163" t="s">
        <v>56</v>
      </c>
      <c r="F50" s="177" t="str">
        <f t="shared" ref="F50:U63" si="6">IFERROR(F30*F12,"-")</f>
        <v>-</v>
      </c>
      <c r="G50" s="177" t="str">
        <f t="shared" si="6"/>
        <v>-</v>
      </c>
      <c r="H50" s="177" t="str">
        <f t="shared" si="6"/>
        <v>-</v>
      </c>
      <c r="I50" s="177" t="str">
        <f t="shared" si="6"/>
        <v>-</v>
      </c>
      <c r="J50" s="177" t="str">
        <f t="shared" si="6"/>
        <v>-</v>
      </c>
      <c r="K50" s="177" t="str">
        <f t="shared" si="6"/>
        <v>-</v>
      </c>
      <c r="L50" s="177" t="str">
        <f t="shared" si="6"/>
        <v>-</v>
      </c>
      <c r="M50" s="177" t="str">
        <f t="shared" si="6"/>
        <v>-</v>
      </c>
      <c r="N50" s="177" t="str">
        <f t="shared" si="6"/>
        <v>-</v>
      </c>
      <c r="O50" s="177" t="str">
        <f t="shared" si="6"/>
        <v>-</v>
      </c>
      <c r="P50" s="177">
        <f t="shared" si="6"/>
        <v>6014.57</v>
      </c>
      <c r="Q50" s="177">
        <f t="shared" si="6"/>
        <v>6014.57</v>
      </c>
      <c r="R50" s="177">
        <f t="shared" si="6"/>
        <v>6009.7099999999991</v>
      </c>
      <c r="S50" s="177">
        <f t="shared" si="6"/>
        <v>6009.7099999999991</v>
      </c>
      <c r="T50" s="177">
        <f t="shared" si="6"/>
        <v>6009.7099999999991</v>
      </c>
      <c r="U50" s="177">
        <f t="shared" si="6"/>
        <v>6009.7099999999991</v>
      </c>
      <c r="V50" s="177">
        <f t="shared" si="4"/>
        <v>6009.7099999999991</v>
      </c>
      <c r="W50" s="177">
        <f t="shared" si="4"/>
        <v>6009.7099999999991</v>
      </c>
      <c r="X50" s="177">
        <f t="shared" si="4"/>
        <v>6009.71</v>
      </c>
      <c r="Y50" s="177">
        <f t="shared" si="4"/>
        <v>6009.71</v>
      </c>
      <c r="Z50" s="177">
        <f t="shared" si="4"/>
        <v>6009.71</v>
      </c>
      <c r="AA50" s="177">
        <f t="shared" si="4"/>
        <v>6009.71</v>
      </c>
      <c r="AB50" s="177">
        <f t="shared" si="4"/>
        <v>6009.71</v>
      </c>
      <c r="AC50" s="177">
        <f t="shared" si="4"/>
        <v>6009.71</v>
      </c>
      <c r="AD50" s="177">
        <f t="shared" si="4"/>
        <v>6009.7099999999991</v>
      </c>
      <c r="AE50" s="177">
        <f t="shared" si="4"/>
        <v>6009.7099999999991</v>
      </c>
      <c r="AF50" s="177">
        <f t="shared" si="4"/>
        <v>6014.5</v>
      </c>
      <c r="AG50" s="177">
        <f t="shared" si="4"/>
        <v>6014.5</v>
      </c>
      <c r="AH50" s="177">
        <f t="shared" si="4"/>
        <v>6014.5</v>
      </c>
      <c r="AI50" s="177">
        <f t="shared" si="4"/>
        <v>6014.5</v>
      </c>
      <c r="AJ50" s="177">
        <f t="shared" si="4"/>
        <v>6014.5</v>
      </c>
      <c r="AK50" s="177">
        <f t="shared" si="4"/>
        <v>6014.5</v>
      </c>
      <c r="AL50" s="177">
        <f t="shared" si="4"/>
        <v>6014.5</v>
      </c>
      <c r="AM50" s="177">
        <f t="shared" si="4"/>
        <v>6014.5</v>
      </c>
      <c r="AN50" s="177">
        <f t="shared" si="4"/>
        <v>5997.6749999999993</v>
      </c>
      <c r="AO50" s="177">
        <f t="shared" si="4"/>
        <v>5995.8525</v>
      </c>
      <c r="AP50" s="177">
        <f t="shared" si="4"/>
        <v>6178</v>
      </c>
      <c r="AQ50" s="177">
        <f t="shared" si="4"/>
        <v>6178</v>
      </c>
      <c r="AR50" s="177">
        <f t="shared" si="4"/>
        <v>6178</v>
      </c>
      <c r="AS50" s="177">
        <f t="shared" si="4"/>
        <v>6178</v>
      </c>
      <c r="AT50" s="177">
        <f t="shared" si="4"/>
        <v>6178</v>
      </c>
      <c r="AU50" s="177">
        <f t="shared" si="4"/>
        <v>6178</v>
      </c>
      <c r="AV50" s="177">
        <f t="shared" si="4"/>
        <v>6133.25</v>
      </c>
      <c r="AW50" s="177">
        <f t="shared" si="4"/>
        <v>6133.25</v>
      </c>
      <c r="AX50" s="177">
        <f t="shared" si="4"/>
        <v>6133.25</v>
      </c>
      <c r="AY50" s="177">
        <f t="shared" si="4"/>
        <v>6133.75</v>
      </c>
      <c r="AZ50" s="177">
        <f t="shared" si="4"/>
        <v>6147.75</v>
      </c>
      <c r="BA50" s="177">
        <f t="shared" si="4"/>
        <v>6129.5</v>
      </c>
      <c r="BB50" s="177">
        <f t="shared" si="4"/>
        <v>6129.5</v>
      </c>
      <c r="BC50" s="177">
        <f t="shared" si="4"/>
        <v>6144</v>
      </c>
      <c r="BD50" s="177">
        <f t="shared" si="4"/>
        <v>6116.25</v>
      </c>
      <c r="BE50" s="177">
        <f t="shared" si="4"/>
        <v>6116.25</v>
      </c>
      <c r="BF50" s="177">
        <f t="shared" si="4"/>
        <v>6248.5</v>
      </c>
      <c r="BG50" s="177">
        <f t="shared" si="4"/>
        <v>6248.5</v>
      </c>
      <c r="BH50" s="177">
        <f t="shared" si="4"/>
        <v>6248.5</v>
      </c>
      <c r="BI50" s="177">
        <f t="shared" si="4"/>
        <v>6248.5</v>
      </c>
      <c r="BJ50" s="177">
        <f t="shared" si="4"/>
        <v>6258.0500074386591</v>
      </c>
      <c r="BK50" s="177">
        <f t="shared" si="4"/>
        <v>6257.9750074386593</v>
      </c>
      <c r="BL50" s="177">
        <f t="shared" si="4"/>
        <v>6257.9750074386593</v>
      </c>
      <c r="BM50" s="177">
        <f t="shared" si="4"/>
        <v>6257.9750074386593</v>
      </c>
      <c r="BN50" s="177">
        <f t="shared" si="4"/>
        <v>6259.0325000000003</v>
      </c>
      <c r="BO50" s="177">
        <f t="shared" si="4"/>
        <v>6259.0325000000003</v>
      </c>
      <c r="BP50" s="177">
        <f t="shared" si="4"/>
        <v>6258.5750000000007</v>
      </c>
      <c r="BQ50" s="177">
        <f t="shared" si="4"/>
        <v>6259.2950000000001</v>
      </c>
      <c r="BR50" s="177">
        <f t="shared" si="4"/>
        <v>6231.71</v>
      </c>
      <c r="BS50" s="177">
        <f t="shared" si="5"/>
        <v>6233.8525061035161</v>
      </c>
      <c r="BT50" s="177">
        <f t="shared" si="5"/>
        <v>6233.1225061035157</v>
      </c>
      <c r="BU50" s="177">
        <f t="shared" si="5"/>
        <v>6232.75</v>
      </c>
    </row>
    <row r="51" spans="1:73" outlineLevel="1">
      <c r="A51" s="354">
        <v>6.6699999999999995E-2</v>
      </c>
      <c r="B51" s="163" t="s">
        <v>60</v>
      </c>
      <c r="F51" s="177" t="str">
        <f t="shared" si="6"/>
        <v>-</v>
      </c>
      <c r="G51" s="177" t="str">
        <f t="shared" si="6"/>
        <v>-</v>
      </c>
      <c r="H51" s="177" t="str">
        <f t="shared" si="6"/>
        <v>-</v>
      </c>
      <c r="I51" s="177" t="str">
        <f t="shared" si="6"/>
        <v>-</v>
      </c>
      <c r="J51" s="177" t="str">
        <f t="shared" si="6"/>
        <v>-</v>
      </c>
      <c r="K51" s="177" t="str">
        <f t="shared" si="6"/>
        <v>-</v>
      </c>
      <c r="L51" s="177" t="str">
        <f t="shared" si="6"/>
        <v>-</v>
      </c>
      <c r="M51" s="177" t="str">
        <f t="shared" si="6"/>
        <v>-</v>
      </c>
      <c r="N51" s="177">
        <f t="shared" si="6"/>
        <v>2990.5003701022124</v>
      </c>
      <c r="O51" s="177">
        <f t="shared" si="6"/>
        <v>2990.5003701022124</v>
      </c>
      <c r="P51" s="177">
        <f t="shared" si="6"/>
        <v>2990.5003701022124</v>
      </c>
      <c r="Q51" s="177">
        <f t="shared" si="6"/>
        <v>2990.5003701022124</v>
      </c>
      <c r="R51" s="177">
        <f t="shared" si="6"/>
        <v>2990.5003701022124</v>
      </c>
      <c r="S51" s="177">
        <f t="shared" si="6"/>
        <v>2990.5003701022124</v>
      </c>
      <c r="T51" s="177">
        <f t="shared" si="6"/>
        <v>2990.5003701022124</v>
      </c>
      <c r="U51" s="177">
        <f t="shared" si="6"/>
        <v>2990.5003701022124</v>
      </c>
      <c r="V51" s="177">
        <f t="shared" si="4"/>
        <v>2990.5003701022124</v>
      </c>
      <c r="W51" s="177">
        <f t="shared" si="4"/>
        <v>2990.5003701022124</v>
      </c>
      <c r="X51" s="177">
        <f t="shared" si="4"/>
        <v>2990.5003701022124</v>
      </c>
      <c r="Y51" s="177">
        <f t="shared" si="4"/>
        <v>2990.5003701022124</v>
      </c>
      <c r="Z51" s="177">
        <f t="shared" si="4"/>
        <v>2990.5003701022124</v>
      </c>
      <c r="AA51" s="177">
        <f t="shared" si="4"/>
        <v>2990.5003701022124</v>
      </c>
      <c r="AB51" s="177">
        <f t="shared" si="4"/>
        <v>2990.5003701022124</v>
      </c>
      <c r="AC51" s="177">
        <f t="shared" si="4"/>
        <v>2990.5003701022124</v>
      </c>
      <c r="AD51" s="177">
        <f t="shared" si="4"/>
        <v>2990.5003701022124</v>
      </c>
      <c r="AE51" s="177">
        <f t="shared" si="4"/>
        <v>2990.5003701022124</v>
      </c>
      <c r="AF51" s="177">
        <f t="shared" si="4"/>
        <v>2990.5003701022124</v>
      </c>
      <c r="AG51" s="177">
        <f t="shared" si="4"/>
        <v>2990.5003701022124</v>
      </c>
      <c r="AH51" s="177">
        <f t="shared" si="4"/>
        <v>2990.5003701022124</v>
      </c>
      <c r="AI51" s="177">
        <f t="shared" si="4"/>
        <v>2990.5003701022124</v>
      </c>
      <c r="AJ51" s="177">
        <f t="shared" si="4"/>
        <v>3328.5471238235477</v>
      </c>
      <c r="AK51" s="177">
        <f t="shared" si="4"/>
        <v>3328.5471405320004</v>
      </c>
      <c r="AL51" s="177">
        <f t="shared" si="4"/>
        <v>3328.5471405320004</v>
      </c>
      <c r="AM51" s="177">
        <f t="shared" si="4"/>
        <v>3328.5471405320004</v>
      </c>
      <c r="AN51" s="177">
        <f t="shared" si="4"/>
        <v>3328.5471238235477</v>
      </c>
      <c r="AO51" s="177">
        <f t="shared" si="4"/>
        <v>3328.5471238235477</v>
      </c>
      <c r="AP51" s="177">
        <f t="shared" si="4"/>
        <v>3328.5471238235477</v>
      </c>
      <c r="AQ51" s="177">
        <f t="shared" si="4"/>
        <v>3328.5471238235477</v>
      </c>
      <c r="AR51" s="177">
        <f t="shared" si="4"/>
        <v>3328.5471238235477</v>
      </c>
      <c r="AS51" s="177">
        <f t="shared" si="4"/>
        <v>3328.5471405320004</v>
      </c>
      <c r="AT51" s="177">
        <f t="shared" si="4"/>
        <v>3328.5471405320004</v>
      </c>
      <c r="AU51" s="177">
        <f t="shared" si="4"/>
        <v>3328.5471405320004</v>
      </c>
      <c r="AV51" s="177">
        <f t="shared" si="4"/>
        <v>3328.5471405320004</v>
      </c>
      <c r="AW51" s="177">
        <f t="shared" si="4"/>
        <v>3328.5471238235477</v>
      </c>
      <c r="AX51" s="177">
        <f t="shared" si="4"/>
        <v>3328.5471405320004</v>
      </c>
      <c r="AY51" s="177">
        <f t="shared" si="4"/>
        <v>3328.5471405320004</v>
      </c>
      <c r="AZ51" s="177">
        <f t="shared" si="4"/>
        <v>3328.5471405320004</v>
      </c>
      <c r="BA51" s="177">
        <f t="shared" si="4"/>
        <v>3328.5471405320004</v>
      </c>
      <c r="BB51" s="177">
        <f t="shared" si="4"/>
        <v>3328.5758248000002</v>
      </c>
      <c r="BC51" s="177">
        <f t="shared" si="4"/>
        <v>3328.1965999999998</v>
      </c>
      <c r="BD51" s="177">
        <f t="shared" si="4"/>
        <v>3328.1965999999998</v>
      </c>
      <c r="BE51" s="177">
        <f t="shared" si="4"/>
        <v>3328.5471238235477</v>
      </c>
      <c r="BF51" s="177">
        <f t="shared" si="4"/>
        <v>3328.5471238235477</v>
      </c>
      <c r="BG51" s="177">
        <f t="shared" si="4"/>
        <v>3328.5758248000002</v>
      </c>
      <c r="BH51" s="177">
        <f t="shared" si="4"/>
        <v>3328.5758248000002</v>
      </c>
      <c r="BI51" s="177">
        <f t="shared" si="4"/>
        <v>3328.5758248000002</v>
      </c>
      <c r="BJ51" s="177">
        <f t="shared" si="4"/>
        <v>3328.5758248000002</v>
      </c>
      <c r="BK51" s="177">
        <f t="shared" si="4"/>
        <v>3328.5758248000002</v>
      </c>
      <c r="BL51" s="177">
        <f t="shared" si="4"/>
        <v>3328.5758248000002</v>
      </c>
      <c r="BM51" s="177">
        <f t="shared" si="4"/>
        <v>3328.5758248000002</v>
      </c>
      <c r="BN51" s="177">
        <f t="shared" si="4"/>
        <v>3328.5758248000002</v>
      </c>
      <c r="BO51" s="177">
        <f t="shared" si="4"/>
        <v>3328.5758248000002</v>
      </c>
      <c r="BP51" s="177">
        <f t="shared" si="4"/>
        <v>3328.5758248000002</v>
      </c>
      <c r="BQ51" s="177">
        <f t="shared" si="4"/>
        <v>3328.5758248000002</v>
      </c>
      <c r="BR51" s="177">
        <f t="shared" si="4"/>
        <v>3328.5758248000002</v>
      </c>
      <c r="BS51" s="177">
        <f t="shared" si="5"/>
        <v>3328.5471238235477</v>
      </c>
      <c r="BT51" s="177">
        <f t="shared" si="5"/>
        <v>3328.5471238235477</v>
      </c>
      <c r="BU51" s="177">
        <f t="shared" si="5"/>
        <v>3328.5471367862151</v>
      </c>
    </row>
    <row r="52" spans="1:73" outlineLevel="1">
      <c r="A52" s="355">
        <v>0.08</v>
      </c>
      <c r="B52" s="163" t="s">
        <v>64</v>
      </c>
      <c r="F52" s="177" t="str">
        <f t="shared" si="6"/>
        <v>-</v>
      </c>
      <c r="G52" s="177" t="str">
        <f t="shared" si="4"/>
        <v>-</v>
      </c>
      <c r="H52" s="177" t="str">
        <f t="shared" si="4"/>
        <v>-</v>
      </c>
      <c r="I52" s="177" t="str">
        <f t="shared" si="4"/>
        <v>-</v>
      </c>
      <c r="J52" s="177" t="str">
        <f t="shared" si="4"/>
        <v>-</v>
      </c>
      <c r="K52" s="177" t="str">
        <f t="shared" si="4"/>
        <v>-</v>
      </c>
      <c r="L52" s="177" t="str">
        <f t="shared" si="4"/>
        <v>-</v>
      </c>
      <c r="M52" s="177" t="str">
        <f t="shared" si="4"/>
        <v>-</v>
      </c>
      <c r="N52" s="177" t="str">
        <f t="shared" si="4"/>
        <v>-</v>
      </c>
      <c r="O52" s="177" t="str">
        <f t="shared" si="4"/>
        <v>-</v>
      </c>
      <c r="P52" s="177" t="str">
        <f t="shared" si="4"/>
        <v>-</v>
      </c>
      <c r="Q52" s="177">
        <f t="shared" si="4"/>
        <v>2966.2087999999999</v>
      </c>
      <c r="R52" s="177">
        <f t="shared" si="4"/>
        <v>2966.2087999999999</v>
      </c>
      <c r="S52" s="177">
        <f t="shared" si="4"/>
        <v>2966.2087999999999</v>
      </c>
      <c r="T52" s="177">
        <f t="shared" si="4"/>
        <v>2966.2087999999999</v>
      </c>
      <c r="U52" s="177">
        <f t="shared" si="4"/>
        <v>2966.2087999999999</v>
      </c>
      <c r="V52" s="177">
        <f t="shared" si="4"/>
        <v>2966.2087999999999</v>
      </c>
      <c r="W52" s="177">
        <f t="shared" si="4"/>
        <v>2966.2087999999999</v>
      </c>
      <c r="X52" s="177">
        <f t="shared" si="4"/>
        <v>2966.2087999999999</v>
      </c>
      <c r="Y52" s="177">
        <f t="shared" si="4"/>
        <v>2966.2087999999999</v>
      </c>
      <c r="Z52" s="177">
        <f t="shared" si="4"/>
        <v>2966.2087999999999</v>
      </c>
      <c r="AA52" s="177">
        <f t="shared" si="4"/>
        <v>2966.2087999999999</v>
      </c>
      <c r="AB52" s="177">
        <f t="shared" si="4"/>
        <v>2966.2087999999999</v>
      </c>
      <c r="AC52" s="177">
        <f t="shared" si="4"/>
        <v>2966.2087999999999</v>
      </c>
      <c r="AD52" s="177">
        <f t="shared" si="4"/>
        <v>2966.2087999999999</v>
      </c>
      <c r="AE52" s="177">
        <f t="shared" si="4"/>
        <v>2966.2087999999999</v>
      </c>
      <c r="AF52" s="177">
        <f t="shared" si="4"/>
        <v>2966.2087999999999</v>
      </c>
      <c r="AG52" s="177">
        <f t="shared" si="4"/>
        <v>2966.2087999999999</v>
      </c>
      <c r="AH52" s="177">
        <f t="shared" si="4"/>
        <v>2966.2087999999999</v>
      </c>
      <c r="AI52" s="177">
        <f t="shared" si="4"/>
        <v>2966.2087999999999</v>
      </c>
      <c r="AJ52" s="177">
        <f t="shared" si="4"/>
        <v>2966.2087999999999</v>
      </c>
      <c r="AK52" s="177">
        <f t="shared" si="4"/>
        <v>2966.2087999999999</v>
      </c>
      <c r="AL52" s="177">
        <f t="shared" si="4"/>
        <v>2966.2087999999999</v>
      </c>
      <c r="AM52" s="177">
        <f t="shared" si="4"/>
        <v>2966.2087999999999</v>
      </c>
      <c r="AN52" s="177">
        <f t="shared" si="4"/>
        <v>2966.2087999999999</v>
      </c>
      <c r="AO52" s="177">
        <f t="shared" si="4"/>
        <v>2966.2087999999999</v>
      </c>
      <c r="AP52" s="177">
        <f t="shared" si="4"/>
        <v>2966.2400000000002</v>
      </c>
      <c r="AQ52" s="177">
        <f t="shared" si="4"/>
        <v>2966.2400000000002</v>
      </c>
      <c r="AR52" s="177">
        <f t="shared" si="4"/>
        <v>2966.2400000000002</v>
      </c>
      <c r="AS52" s="177">
        <f t="shared" si="4"/>
        <v>2966.2400000000002</v>
      </c>
      <c r="AT52" s="177">
        <f t="shared" si="4"/>
        <v>2966.2400000000002</v>
      </c>
      <c r="AU52" s="177">
        <f t="shared" si="4"/>
        <v>2966.2400000000002</v>
      </c>
      <c r="AV52" s="177">
        <f t="shared" si="4"/>
        <v>2966.2400000000002</v>
      </c>
      <c r="AW52" s="177">
        <f t="shared" si="4"/>
        <v>2966.2400000000002</v>
      </c>
      <c r="AX52" s="177">
        <f t="shared" si="4"/>
        <v>2966.2087999999999</v>
      </c>
      <c r="AY52" s="177">
        <f t="shared" si="4"/>
        <v>2966.2087999999999</v>
      </c>
      <c r="AZ52" s="177">
        <f t="shared" si="4"/>
        <v>2971.04</v>
      </c>
      <c r="BA52" s="177">
        <f t="shared" si="4"/>
        <v>2971.04</v>
      </c>
      <c r="BB52" s="177">
        <f t="shared" si="4"/>
        <v>2971.04</v>
      </c>
      <c r="BC52" s="177">
        <f t="shared" si="4"/>
        <v>2971.04</v>
      </c>
      <c r="BD52" s="177">
        <f t="shared" si="4"/>
        <v>2971.04</v>
      </c>
      <c r="BE52" s="177">
        <f t="shared" si="4"/>
        <v>2966.2087999999999</v>
      </c>
      <c r="BF52" s="177">
        <f t="shared" si="4"/>
        <v>2966.2087999999999</v>
      </c>
      <c r="BG52" s="177">
        <f t="shared" si="4"/>
        <v>2966.2400000000002</v>
      </c>
      <c r="BH52" s="177">
        <f t="shared" si="4"/>
        <v>2966.2400000000002</v>
      </c>
      <c r="BI52" s="177">
        <f t="shared" si="4"/>
        <v>2966.2400000000002</v>
      </c>
      <c r="BJ52" s="177">
        <f t="shared" si="4"/>
        <v>2966.2087999999999</v>
      </c>
      <c r="BK52" s="177">
        <f t="shared" si="4"/>
        <v>2966.2087999999999</v>
      </c>
      <c r="BL52" s="177">
        <f t="shared" si="4"/>
        <v>2966.2087999999999</v>
      </c>
      <c r="BM52" s="177">
        <f t="shared" si="4"/>
        <v>2966.2087999999999</v>
      </c>
      <c r="BN52" s="177">
        <f t="shared" si="4"/>
        <v>2966.2400000000002</v>
      </c>
      <c r="BO52" s="177">
        <f t="shared" si="4"/>
        <v>2966.2400000000002</v>
      </c>
      <c r="BP52" s="177">
        <f t="shared" si="4"/>
        <v>2966.2400000000002</v>
      </c>
      <c r="BQ52" s="177">
        <f t="shared" si="4"/>
        <v>2966.2400000000002</v>
      </c>
      <c r="BR52" s="177">
        <f t="shared" si="4"/>
        <v>2966.2400000000002</v>
      </c>
      <c r="BS52" s="177">
        <f t="shared" si="5"/>
        <v>2966.2400000000002</v>
      </c>
      <c r="BT52" s="177">
        <f t="shared" si="5"/>
        <v>2977.3976000000002</v>
      </c>
      <c r="BU52" s="177">
        <f t="shared" si="5"/>
        <v>2977.3975999999998</v>
      </c>
    </row>
    <row r="53" spans="1:73" outlineLevel="1">
      <c r="A53" s="355">
        <v>0.28000000000000003</v>
      </c>
      <c r="B53" s="163" t="s">
        <v>84</v>
      </c>
      <c r="F53" s="177" t="str">
        <f t="shared" si="6"/>
        <v>-</v>
      </c>
      <c r="G53" s="177" t="str">
        <f t="shared" si="4"/>
        <v>-</v>
      </c>
      <c r="H53" s="177" t="str">
        <f t="shared" si="4"/>
        <v>-</v>
      </c>
      <c r="I53" s="177" t="str">
        <f t="shared" si="4"/>
        <v>-</v>
      </c>
      <c r="J53" s="177" t="str">
        <f t="shared" si="4"/>
        <v>-</v>
      </c>
      <c r="K53" s="177" t="str">
        <f t="shared" si="4"/>
        <v>-</v>
      </c>
      <c r="L53" s="177" t="str">
        <f t="shared" si="4"/>
        <v>-</v>
      </c>
      <c r="M53" s="177" t="str">
        <f t="shared" si="4"/>
        <v>-</v>
      </c>
      <c r="N53" s="177" t="str">
        <f t="shared" si="4"/>
        <v>-</v>
      </c>
      <c r="O53" s="177" t="str">
        <f t="shared" si="4"/>
        <v>-</v>
      </c>
      <c r="P53" s="177" t="str">
        <f t="shared" si="4"/>
        <v>-</v>
      </c>
      <c r="Q53" s="177">
        <f t="shared" si="4"/>
        <v>6457.1105949999992</v>
      </c>
      <c r="R53" s="177">
        <f t="shared" si="4"/>
        <v>6457.1105949999992</v>
      </c>
      <c r="S53" s="177">
        <f t="shared" si="4"/>
        <v>6457.1105949999992</v>
      </c>
      <c r="T53" s="177">
        <f t="shared" si="4"/>
        <v>6457.1105949999992</v>
      </c>
      <c r="U53" s="177">
        <f t="shared" si="4"/>
        <v>6457.1105949999992</v>
      </c>
      <c r="V53" s="177">
        <f t="shared" si="4"/>
        <v>6457.1105949999992</v>
      </c>
      <c r="W53" s="177">
        <f t="shared" si="4"/>
        <v>6457.1105949999992</v>
      </c>
      <c r="X53" s="177">
        <f t="shared" si="4"/>
        <v>6457.1105949999992</v>
      </c>
      <c r="Y53" s="177">
        <f t="shared" si="4"/>
        <v>6457.1105949999992</v>
      </c>
      <c r="Z53" s="177">
        <f t="shared" si="4"/>
        <v>6457.1105949999992</v>
      </c>
      <c r="AA53" s="177">
        <f t="shared" si="4"/>
        <v>6457.1105949999992</v>
      </c>
      <c r="AB53" s="177">
        <f t="shared" si="4"/>
        <v>6457.1105949999992</v>
      </c>
      <c r="AC53" s="177">
        <f t="shared" si="4"/>
        <v>6457.1105949999992</v>
      </c>
      <c r="AD53" s="177">
        <f t="shared" si="4"/>
        <v>6457.1105950000001</v>
      </c>
      <c r="AE53" s="177">
        <f t="shared" si="4"/>
        <v>6457.1105949999992</v>
      </c>
      <c r="AF53" s="177">
        <f t="shared" si="4"/>
        <v>6697.5946999999987</v>
      </c>
      <c r="AG53" s="177">
        <f t="shared" si="4"/>
        <v>6697.5946999999987</v>
      </c>
      <c r="AH53" s="177">
        <f t="shared" si="4"/>
        <v>6697.5946999999987</v>
      </c>
      <c r="AI53" s="177">
        <f t="shared" si="4"/>
        <v>6697.5946999999987</v>
      </c>
      <c r="AJ53" s="177">
        <f t="shared" ref="AJ53:BS57" si="7">IFERROR(AJ33*AJ15,"-")</f>
        <v>6697.5946999999987</v>
      </c>
      <c r="AK53" s="177">
        <f t="shared" si="7"/>
        <v>6697.5946999999987</v>
      </c>
      <c r="AL53" s="177">
        <f t="shared" si="7"/>
        <v>6697.5946999999987</v>
      </c>
      <c r="AM53" s="177">
        <f t="shared" si="7"/>
        <v>6697.5946999999987</v>
      </c>
      <c r="AN53" s="177">
        <f t="shared" si="7"/>
        <v>6777.5481</v>
      </c>
      <c r="AO53" s="177">
        <f t="shared" si="7"/>
        <v>6785.5941000000003</v>
      </c>
      <c r="AP53" s="177">
        <f t="shared" si="7"/>
        <v>6785.5941000000003</v>
      </c>
      <c r="AQ53" s="177">
        <f t="shared" si="7"/>
        <v>6785.5941000000003</v>
      </c>
      <c r="AR53" s="177">
        <f t="shared" si="7"/>
        <v>6785.5941000000003</v>
      </c>
      <c r="AS53" s="177">
        <f t="shared" si="7"/>
        <v>6785.5941000000003</v>
      </c>
      <c r="AT53" s="177">
        <f t="shared" si="7"/>
        <v>6785.5941000000003</v>
      </c>
      <c r="AU53" s="177">
        <f t="shared" si="7"/>
        <v>6785.5941000000003</v>
      </c>
      <c r="AV53" s="177">
        <f t="shared" si="7"/>
        <v>6785.5941000000003</v>
      </c>
      <c r="AW53" s="177">
        <f t="shared" si="7"/>
        <v>6785.5941000000003</v>
      </c>
      <c r="AX53" s="177">
        <f t="shared" si="7"/>
        <v>6785.5941000000003</v>
      </c>
      <c r="AY53" s="177">
        <f t="shared" si="7"/>
        <v>6785.5941000000003</v>
      </c>
      <c r="AZ53" s="177">
        <f t="shared" si="7"/>
        <v>6244.4558999999999</v>
      </c>
      <c r="BA53" s="177">
        <f t="shared" si="7"/>
        <v>6241.9825000000001</v>
      </c>
      <c r="BB53" s="177">
        <f t="shared" si="7"/>
        <v>6241.9079999999994</v>
      </c>
      <c r="BC53" s="177">
        <f t="shared" si="7"/>
        <v>6241.9079999999994</v>
      </c>
      <c r="BD53" s="177">
        <f t="shared" si="7"/>
        <v>6241.9079999999994</v>
      </c>
      <c r="BE53" s="177">
        <f t="shared" si="7"/>
        <v>6241.9825000000001</v>
      </c>
      <c r="BF53" s="177">
        <f t="shared" si="7"/>
        <v>6241.9825000000001</v>
      </c>
      <c r="BG53" s="177">
        <f t="shared" si="7"/>
        <v>6241.9825000000001</v>
      </c>
      <c r="BH53" s="177">
        <f t="shared" si="7"/>
        <v>6241.9825000000001</v>
      </c>
      <c r="BI53" s="177">
        <f t="shared" si="7"/>
        <v>6241.9825000000001</v>
      </c>
      <c r="BJ53" s="177">
        <f t="shared" si="7"/>
        <v>6241.9825000000001</v>
      </c>
      <c r="BK53" s="177">
        <f t="shared" si="7"/>
        <v>6241.9825000000001</v>
      </c>
      <c r="BL53" s="177">
        <f t="shared" si="7"/>
        <v>6241.9825000000001</v>
      </c>
      <c r="BM53" s="177">
        <f t="shared" si="7"/>
        <v>6241.9825000000001</v>
      </c>
      <c r="BN53" s="177">
        <f t="shared" si="7"/>
        <v>6459.15</v>
      </c>
      <c r="BO53" s="177">
        <f t="shared" si="7"/>
        <v>6430.5419999999995</v>
      </c>
      <c r="BP53" s="177">
        <f t="shared" si="7"/>
        <v>6399.2519999999995</v>
      </c>
      <c r="BQ53" s="177">
        <f t="shared" si="7"/>
        <v>6418.6219999999994</v>
      </c>
      <c r="BR53" s="177">
        <f t="shared" si="7"/>
        <v>6398.3580000000002</v>
      </c>
      <c r="BS53" s="177">
        <f t="shared" si="5"/>
        <v>6482.3939999999993</v>
      </c>
      <c r="BT53" s="177">
        <f t="shared" si="5"/>
        <v>6244.6942999999992</v>
      </c>
      <c r="BU53" s="177">
        <f t="shared" si="5"/>
        <v>6244.6943000000001</v>
      </c>
    </row>
    <row r="54" spans="1:73" outlineLevel="1">
      <c r="A54" s="355"/>
      <c r="B54" s="163" t="s">
        <v>123</v>
      </c>
      <c r="F54" s="177" t="str">
        <f t="shared" si="6"/>
        <v>-</v>
      </c>
      <c r="G54" s="177" t="str">
        <f t="shared" si="6"/>
        <v>-</v>
      </c>
      <c r="H54" s="177" t="str">
        <f t="shared" si="6"/>
        <v>-</v>
      </c>
      <c r="I54" s="177" t="str">
        <f t="shared" si="6"/>
        <v>-</v>
      </c>
      <c r="J54" s="177" t="str">
        <f t="shared" si="6"/>
        <v>-</v>
      </c>
      <c r="K54" s="177" t="str">
        <f t="shared" si="6"/>
        <v>-</v>
      </c>
      <c r="L54" s="177" t="str">
        <f t="shared" si="6"/>
        <v>-</v>
      </c>
      <c r="M54" s="177" t="str">
        <f t="shared" si="6"/>
        <v>-</v>
      </c>
      <c r="N54" s="177" t="str">
        <f t="shared" si="6"/>
        <v>-</v>
      </c>
      <c r="O54" s="177" t="str">
        <f t="shared" si="6"/>
        <v>-</v>
      </c>
      <c r="P54" s="177" t="str">
        <f t="shared" si="6"/>
        <v>-</v>
      </c>
      <c r="Q54" s="177" t="str">
        <f t="shared" si="6"/>
        <v>-</v>
      </c>
      <c r="R54" s="177" t="str">
        <f t="shared" si="6"/>
        <v>-</v>
      </c>
      <c r="S54" s="177" t="str">
        <f t="shared" si="6"/>
        <v>-</v>
      </c>
      <c r="T54" s="177" t="str">
        <f t="shared" si="6"/>
        <v>-</v>
      </c>
      <c r="U54" s="177" t="str">
        <f t="shared" si="6"/>
        <v>-</v>
      </c>
      <c r="V54" s="177" t="str">
        <f t="shared" ref="V54:BS59" si="8">IFERROR(V34*V16,"-")</f>
        <v>-</v>
      </c>
      <c r="W54" s="177" t="str">
        <f t="shared" si="8"/>
        <v>-</v>
      </c>
      <c r="X54" s="177" t="str">
        <f t="shared" si="8"/>
        <v>-</v>
      </c>
      <c r="Y54" s="177" t="str">
        <f t="shared" si="8"/>
        <v>-</v>
      </c>
      <c r="Z54" s="177" t="str">
        <f t="shared" si="8"/>
        <v>-</v>
      </c>
      <c r="AA54" s="177" t="str">
        <f t="shared" si="8"/>
        <v>-</v>
      </c>
      <c r="AB54" s="177" t="str">
        <f t="shared" si="8"/>
        <v>-</v>
      </c>
      <c r="AC54" s="177" t="str">
        <f t="shared" si="8"/>
        <v>-</v>
      </c>
      <c r="AD54" s="177" t="str">
        <f t="shared" si="8"/>
        <v>-</v>
      </c>
      <c r="AE54" s="177" t="str">
        <f t="shared" si="8"/>
        <v>-</v>
      </c>
      <c r="AF54" s="177" t="str">
        <f t="shared" si="8"/>
        <v>-</v>
      </c>
      <c r="AG54" s="177">
        <f t="shared" si="8"/>
        <v>1029.3852300000001</v>
      </c>
      <c r="AH54" s="177">
        <f t="shared" si="8"/>
        <v>1029.3852300000001</v>
      </c>
      <c r="AI54" s="177">
        <f t="shared" si="8"/>
        <v>1029.3852300000001</v>
      </c>
      <c r="AJ54" s="177">
        <f t="shared" si="8"/>
        <v>1029.3852300000001</v>
      </c>
      <c r="AK54" s="177">
        <f t="shared" si="8"/>
        <v>1029.3852300000001</v>
      </c>
      <c r="AL54" s="177">
        <f t="shared" si="8"/>
        <v>1029.3852300000001</v>
      </c>
      <c r="AM54" s="177">
        <f t="shared" si="8"/>
        <v>1029.3852300000001</v>
      </c>
      <c r="AN54" s="177">
        <f t="shared" si="8"/>
        <v>1029.3852300000001</v>
      </c>
      <c r="AO54" s="177">
        <f t="shared" si="8"/>
        <v>1029.3852300000001</v>
      </c>
      <c r="AP54" s="177">
        <f t="shared" si="8"/>
        <v>1029.3852300000001</v>
      </c>
      <c r="AQ54" s="177">
        <f t="shared" si="8"/>
        <v>1029.3852300000001</v>
      </c>
      <c r="AR54" s="177">
        <f t="shared" si="8"/>
        <v>1029.3852300000001</v>
      </c>
      <c r="AS54" s="177">
        <f t="shared" si="8"/>
        <v>1029.3852300000001</v>
      </c>
      <c r="AT54" s="177">
        <f t="shared" si="8"/>
        <v>1029.3852300000001</v>
      </c>
      <c r="AU54" s="177">
        <f t="shared" si="8"/>
        <v>1029.3852300000001</v>
      </c>
      <c r="AV54" s="177">
        <f t="shared" si="8"/>
        <v>1029.3852300000001</v>
      </c>
      <c r="AW54" s="177">
        <f t="shared" si="8"/>
        <v>1029.3852300000001</v>
      </c>
      <c r="AX54" s="177">
        <f t="shared" si="8"/>
        <v>1029.3852300000001</v>
      </c>
      <c r="AY54" s="177">
        <f t="shared" si="8"/>
        <v>1029.3852300000001</v>
      </c>
      <c r="AZ54" s="177">
        <f t="shared" si="8"/>
        <v>1029.3852300000001</v>
      </c>
      <c r="BA54" s="177">
        <f t="shared" si="8"/>
        <v>1029.3852300000001</v>
      </c>
      <c r="BB54" s="177">
        <f t="shared" si="8"/>
        <v>1029.3363999999999</v>
      </c>
      <c r="BC54" s="177">
        <f t="shared" si="8"/>
        <v>1029.3363999999999</v>
      </c>
      <c r="BD54" s="177">
        <f t="shared" si="8"/>
        <v>1029.3363999999999</v>
      </c>
      <c r="BE54" s="177">
        <f t="shared" si="8"/>
        <v>1029.3852300000001</v>
      </c>
      <c r="BF54" s="177">
        <f t="shared" si="8"/>
        <v>1029.3852300000001</v>
      </c>
      <c r="BG54" s="177">
        <f t="shared" si="8"/>
        <v>1029.3852300000001</v>
      </c>
      <c r="BH54" s="177">
        <f t="shared" si="8"/>
        <v>1029.3852300000001</v>
      </c>
      <c r="BI54" s="177">
        <f t="shared" si="8"/>
        <v>1029.3852300000001</v>
      </c>
      <c r="BJ54" s="177">
        <f t="shared" si="8"/>
        <v>1029.3852300000001</v>
      </c>
      <c r="BK54" s="177">
        <f t="shared" si="8"/>
        <v>1029.3852300000001</v>
      </c>
      <c r="BL54" s="177">
        <f t="shared" si="8"/>
        <v>1029.3852300000001</v>
      </c>
      <c r="BM54" s="177">
        <f t="shared" si="8"/>
        <v>1029.3852300000001</v>
      </c>
      <c r="BN54" s="177">
        <f t="shared" si="8"/>
        <v>1029.3852300000001</v>
      </c>
      <c r="BO54" s="177">
        <f t="shared" si="8"/>
        <v>1029.3852300000001</v>
      </c>
      <c r="BP54" s="177">
        <f t="shared" si="8"/>
        <v>1029.3852300000001</v>
      </c>
      <c r="BQ54" s="177">
        <f t="shared" si="8"/>
        <v>1029.3852300000001</v>
      </c>
      <c r="BR54" s="177">
        <f t="shared" si="7"/>
        <v>1029.3852300000001</v>
      </c>
      <c r="BS54" s="177">
        <f t="shared" si="7"/>
        <v>1029.3852300000001</v>
      </c>
      <c r="BT54" s="177">
        <f t="shared" si="5"/>
        <v>1029.3852300000001</v>
      </c>
      <c r="BU54" s="177">
        <f t="shared" si="5"/>
        <v>1029.3852300000001</v>
      </c>
    </row>
    <row r="55" spans="1:73" outlineLevel="1">
      <c r="A55" s="355">
        <v>0.4</v>
      </c>
      <c r="B55" s="163" t="s">
        <v>68</v>
      </c>
      <c r="F55" s="177" t="str">
        <f t="shared" si="6"/>
        <v>-</v>
      </c>
      <c r="G55" s="177" t="str">
        <f t="shared" si="6"/>
        <v>-</v>
      </c>
      <c r="H55" s="177" t="str">
        <f t="shared" si="6"/>
        <v>-</v>
      </c>
      <c r="I55" s="177" t="str">
        <f t="shared" si="6"/>
        <v>-</v>
      </c>
      <c r="J55" s="177" t="str">
        <f t="shared" si="6"/>
        <v>-</v>
      </c>
      <c r="K55" s="177" t="str">
        <f t="shared" si="6"/>
        <v>-</v>
      </c>
      <c r="L55" s="177" t="str">
        <f t="shared" si="6"/>
        <v>-</v>
      </c>
      <c r="M55" s="177" t="str">
        <f t="shared" si="6"/>
        <v>-</v>
      </c>
      <c r="N55" s="177" t="str">
        <f t="shared" si="6"/>
        <v>-</v>
      </c>
      <c r="O55" s="177" t="str">
        <f t="shared" si="6"/>
        <v>-</v>
      </c>
      <c r="P55" s="177" t="str">
        <f t="shared" si="6"/>
        <v>-</v>
      </c>
      <c r="Q55" s="177">
        <f t="shared" si="6"/>
        <v>10888</v>
      </c>
      <c r="R55" s="177">
        <f t="shared" si="6"/>
        <v>10888</v>
      </c>
      <c r="S55" s="177">
        <f t="shared" si="6"/>
        <v>10888</v>
      </c>
      <c r="T55" s="177">
        <f t="shared" si="6"/>
        <v>10888</v>
      </c>
      <c r="U55" s="177">
        <f t="shared" si="6"/>
        <v>10888</v>
      </c>
      <c r="V55" s="177">
        <f t="shared" si="8"/>
        <v>10888</v>
      </c>
      <c r="W55" s="177">
        <f t="shared" si="8"/>
        <v>10888</v>
      </c>
      <c r="X55" s="177">
        <f t="shared" si="8"/>
        <v>10888</v>
      </c>
      <c r="Y55" s="177">
        <f t="shared" si="8"/>
        <v>10888</v>
      </c>
      <c r="Z55" s="177">
        <f t="shared" si="8"/>
        <v>10888</v>
      </c>
      <c r="AA55" s="177">
        <f t="shared" si="8"/>
        <v>10888</v>
      </c>
      <c r="AB55" s="177">
        <f t="shared" si="8"/>
        <v>10888</v>
      </c>
      <c r="AC55" s="177">
        <f t="shared" si="8"/>
        <v>10888</v>
      </c>
      <c r="AD55" s="177">
        <f t="shared" si="8"/>
        <v>10888</v>
      </c>
      <c r="AE55" s="177">
        <f t="shared" si="8"/>
        <v>10888</v>
      </c>
      <c r="AF55" s="177">
        <f t="shared" si="8"/>
        <v>10888</v>
      </c>
      <c r="AG55" s="177">
        <f t="shared" si="8"/>
        <v>10888</v>
      </c>
      <c r="AH55" s="177">
        <f t="shared" si="8"/>
        <v>10888</v>
      </c>
      <c r="AI55" s="177">
        <f t="shared" si="8"/>
        <v>10888</v>
      </c>
      <c r="AJ55" s="177">
        <f t="shared" si="8"/>
        <v>10888</v>
      </c>
      <c r="AK55" s="177">
        <f t="shared" si="8"/>
        <v>10888</v>
      </c>
      <c r="AL55" s="177">
        <f t="shared" si="8"/>
        <v>10888</v>
      </c>
      <c r="AM55" s="177">
        <f t="shared" si="8"/>
        <v>10888</v>
      </c>
      <c r="AN55" s="177">
        <f t="shared" si="8"/>
        <v>10888</v>
      </c>
      <c r="AO55" s="177">
        <f t="shared" si="8"/>
        <v>10888</v>
      </c>
      <c r="AP55" s="177">
        <f t="shared" si="8"/>
        <v>10888</v>
      </c>
      <c r="AQ55" s="177">
        <f t="shared" si="8"/>
        <v>10888</v>
      </c>
      <c r="AR55" s="177">
        <f t="shared" si="8"/>
        <v>10888</v>
      </c>
      <c r="AS55" s="177">
        <f t="shared" si="8"/>
        <v>10888</v>
      </c>
      <c r="AT55" s="177">
        <f t="shared" si="8"/>
        <v>10888</v>
      </c>
      <c r="AU55" s="177">
        <f t="shared" si="8"/>
        <v>10888</v>
      </c>
      <c r="AV55" s="177">
        <f t="shared" si="8"/>
        <v>10888</v>
      </c>
      <c r="AW55" s="177">
        <f t="shared" si="8"/>
        <v>10888</v>
      </c>
      <c r="AX55" s="177">
        <f t="shared" si="8"/>
        <v>10814.800000000001</v>
      </c>
      <c r="AY55" s="177">
        <f t="shared" si="8"/>
        <v>10814.800000000001</v>
      </c>
      <c r="AZ55" s="177">
        <f t="shared" si="8"/>
        <v>10824.400000000001</v>
      </c>
      <c r="BA55" s="177">
        <f t="shared" si="8"/>
        <v>10824.400000000001</v>
      </c>
      <c r="BB55" s="177">
        <f t="shared" si="8"/>
        <v>10824.400000000001</v>
      </c>
      <c r="BC55" s="177">
        <f t="shared" si="8"/>
        <v>10824.400000000001</v>
      </c>
      <c r="BD55" s="177">
        <f t="shared" si="8"/>
        <v>10824.400000000001</v>
      </c>
      <c r="BE55" s="177">
        <f t="shared" si="8"/>
        <v>10835.364000000001</v>
      </c>
      <c r="BF55" s="177">
        <f t="shared" si="8"/>
        <v>10824.400000000001</v>
      </c>
      <c r="BG55" s="177">
        <f t="shared" si="8"/>
        <v>10835.364000000001</v>
      </c>
      <c r="BH55" s="177">
        <f t="shared" si="8"/>
        <v>10835.364000000001</v>
      </c>
      <c r="BI55" s="177">
        <f t="shared" si="8"/>
        <v>10835.364000000001</v>
      </c>
      <c r="BJ55" s="177">
        <f t="shared" si="8"/>
        <v>10835.364000000001</v>
      </c>
      <c r="BK55" s="177">
        <f t="shared" si="8"/>
        <v>10835.364000000001</v>
      </c>
      <c r="BL55" s="177">
        <f t="shared" si="8"/>
        <v>10835.364000000001</v>
      </c>
      <c r="BM55" s="177">
        <f t="shared" si="8"/>
        <v>10835.364000000001</v>
      </c>
      <c r="BN55" s="177">
        <f t="shared" si="8"/>
        <v>10937.108</v>
      </c>
      <c r="BO55" s="177">
        <f t="shared" si="8"/>
        <v>11117.6</v>
      </c>
      <c r="BP55" s="177">
        <f t="shared" si="8"/>
        <v>11117.6</v>
      </c>
      <c r="BQ55" s="177">
        <f t="shared" si="8"/>
        <v>11320.38</v>
      </c>
      <c r="BR55" s="177">
        <f t="shared" si="8"/>
        <v>11319.132000000003</v>
      </c>
      <c r="BS55" s="177">
        <f t="shared" si="7"/>
        <v>11330.600000000002</v>
      </c>
      <c r="BT55" s="177">
        <f t="shared" si="5"/>
        <v>11330.600000000002</v>
      </c>
      <c r="BU55" s="177">
        <f t="shared" si="5"/>
        <v>11330.6</v>
      </c>
    </row>
    <row r="56" spans="1:73" outlineLevel="1">
      <c r="A56" s="355">
        <v>0.4</v>
      </c>
      <c r="B56" s="163" t="s">
        <v>72</v>
      </c>
      <c r="F56" s="177" t="str">
        <f t="shared" si="6"/>
        <v>-</v>
      </c>
      <c r="G56" s="177" t="str">
        <f t="shared" si="6"/>
        <v>-</v>
      </c>
      <c r="H56" s="177" t="str">
        <f t="shared" si="6"/>
        <v>-</v>
      </c>
      <c r="I56" s="177" t="str">
        <f t="shared" si="6"/>
        <v>-</v>
      </c>
      <c r="J56" s="177" t="str">
        <f t="shared" si="6"/>
        <v>-</v>
      </c>
      <c r="K56" s="177" t="str">
        <f t="shared" si="6"/>
        <v>-</v>
      </c>
      <c r="L56" s="177" t="str">
        <f t="shared" si="6"/>
        <v>-</v>
      </c>
      <c r="M56" s="177" t="str">
        <f t="shared" si="6"/>
        <v>-</v>
      </c>
      <c r="N56" s="177" t="str">
        <f t="shared" si="6"/>
        <v>-</v>
      </c>
      <c r="O56" s="177" t="str">
        <f t="shared" si="6"/>
        <v>-</v>
      </c>
      <c r="P56" s="177" t="str">
        <f t="shared" si="6"/>
        <v>-</v>
      </c>
      <c r="Q56" s="177">
        <f t="shared" si="6"/>
        <v>11535.6</v>
      </c>
      <c r="R56" s="177">
        <f t="shared" si="6"/>
        <v>11535.6</v>
      </c>
      <c r="S56" s="177">
        <f t="shared" si="6"/>
        <v>11535.6</v>
      </c>
      <c r="T56" s="177">
        <f t="shared" si="6"/>
        <v>11535.6</v>
      </c>
      <c r="U56" s="177">
        <f t="shared" si="6"/>
        <v>11535.6</v>
      </c>
      <c r="V56" s="177">
        <f t="shared" si="8"/>
        <v>11535.6</v>
      </c>
      <c r="W56" s="177">
        <f t="shared" si="8"/>
        <v>11535.6</v>
      </c>
      <c r="X56" s="177">
        <f t="shared" si="8"/>
        <v>11535.6</v>
      </c>
      <c r="Y56" s="177">
        <f t="shared" si="8"/>
        <v>11535.6</v>
      </c>
      <c r="Z56" s="177">
        <f t="shared" si="8"/>
        <v>11535.6</v>
      </c>
      <c r="AA56" s="177">
        <f t="shared" si="8"/>
        <v>11535.6</v>
      </c>
      <c r="AB56" s="177">
        <f t="shared" si="8"/>
        <v>11535.6</v>
      </c>
      <c r="AC56" s="177">
        <f t="shared" si="8"/>
        <v>11535.6</v>
      </c>
      <c r="AD56" s="177">
        <f t="shared" si="8"/>
        <v>11535.6</v>
      </c>
      <c r="AE56" s="177">
        <f t="shared" si="8"/>
        <v>11535.6</v>
      </c>
      <c r="AF56" s="177">
        <f t="shared" si="8"/>
        <v>11535.6</v>
      </c>
      <c r="AG56" s="177">
        <f t="shared" si="8"/>
        <v>11535.6</v>
      </c>
      <c r="AH56" s="177">
        <f t="shared" si="8"/>
        <v>11535.6</v>
      </c>
      <c r="AI56" s="177">
        <f t="shared" si="8"/>
        <v>11535.6</v>
      </c>
      <c r="AJ56" s="177">
        <f t="shared" si="8"/>
        <v>11535.6</v>
      </c>
      <c r="AK56" s="177">
        <f t="shared" si="8"/>
        <v>11535.6</v>
      </c>
      <c r="AL56" s="177">
        <f t="shared" si="8"/>
        <v>11535.6</v>
      </c>
      <c r="AM56" s="177">
        <f t="shared" si="8"/>
        <v>11535.6</v>
      </c>
      <c r="AN56" s="177">
        <f t="shared" si="8"/>
        <v>11535.6</v>
      </c>
      <c r="AO56" s="177">
        <f t="shared" si="8"/>
        <v>11535.6</v>
      </c>
      <c r="AP56" s="177">
        <f t="shared" si="8"/>
        <v>11535.6</v>
      </c>
      <c r="AQ56" s="177">
        <f t="shared" si="8"/>
        <v>11535.6</v>
      </c>
      <c r="AR56" s="177">
        <f t="shared" si="8"/>
        <v>11535.6</v>
      </c>
      <c r="AS56" s="177">
        <f t="shared" si="8"/>
        <v>11535.6</v>
      </c>
      <c r="AT56" s="177">
        <f t="shared" si="8"/>
        <v>11535.6</v>
      </c>
      <c r="AU56" s="177">
        <f t="shared" si="8"/>
        <v>11535.6</v>
      </c>
      <c r="AV56" s="177">
        <f t="shared" si="8"/>
        <v>11535.6</v>
      </c>
      <c r="AW56" s="177">
        <f t="shared" si="8"/>
        <v>11535.6</v>
      </c>
      <c r="AX56" s="177">
        <f t="shared" si="8"/>
        <v>11535.6</v>
      </c>
      <c r="AY56" s="177">
        <f t="shared" si="8"/>
        <v>11535.6</v>
      </c>
      <c r="AZ56" s="177">
        <f t="shared" si="8"/>
        <v>11535.6</v>
      </c>
      <c r="BA56" s="177">
        <f t="shared" si="8"/>
        <v>11535.6</v>
      </c>
      <c r="BB56" s="177">
        <f t="shared" si="8"/>
        <v>11535.6</v>
      </c>
      <c r="BC56" s="177">
        <f t="shared" si="8"/>
        <v>11535.6</v>
      </c>
      <c r="BD56" s="177">
        <f t="shared" si="8"/>
        <v>11535.6</v>
      </c>
      <c r="BE56" s="177">
        <f t="shared" si="8"/>
        <v>11535.6</v>
      </c>
      <c r="BF56" s="177">
        <f t="shared" si="8"/>
        <v>11535.6</v>
      </c>
      <c r="BG56" s="177">
        <f t="shared" si="8"/>
        <v>11535.6</v>
      </c>
      <c r="BH56" s="177">
        <f t="shared" si="8"/>
        <v>11535.6</v>
      </c>
      <c r="BI56" s="177">
        <f t="shared" si="8"/>
        <v>11566</v>
      </c>
      <c r="BJ56" s="177">
        <f t="shared" si="8"/>
        <v>11566</v>
      </c>
      <c r="BK56" s="177">
        <f t="shared" si="8"/>
        <v>11566</v>
      </c>
      <c r="BL56" s="177">
        <f t="shared" si="8"/>
        <v>11566</v>
      </c>
      <c r="BM56" s="177">
        <f t="shared" si="8"/>
        <v>11566</v>
      </c>
      <c r="BN56" s="177">
        <f t="shared" si="8"/>
        <v>11762.016</v>
      </c>
      <c r="BO56" s="177">
        <f t="shared" si="8"/>
        <v>11762.016</v>
      </c>
      <c r="BP56" s="177">
        <f t="shared" si="8"/>
        <v>12146.628000000001</v>
      </c>
      <c r="BQ56" s="177">
        <f t="shared" si="8"/>
        <v>12146.628000000001</v>
      </c>
      <c r="BR56" s="177">
        <f t="shared" si="8"/>
        <v>12146.628000000001</v>
      </c>
      <c r="BS56" s="177">
        <f t="shared" si="7"/>
        <v>12146.628000000001</v>
      </c>
      <c r="BT56" s="177">
        <f t="shared" si="5"/>
        <v>12146.628000000001</v>
      </c>
      <c r="BU56" s="177">
        <f t="shared" si="5"/>
        <v>12146.628000000001</v>
      </c>
    </row>
    <row r="57" spans="1:73" outlineLevel="1">
      <c r="A57" s="355"/>
      <c r="B57" s="163" t="s">
        <v>74</v>
      </c>
      <c r="F57" s="177" t="str">
        <f t="shared" si="6"/>
        <v>-</v>
      </c>
      <c r="G57" s="177" t="str">
        <f t="shared" si="6"/>
        <v>-</v>
      </c>
      <c r="H57" s="177" t="str">
        <f t="shared" si="6"/>
        <v>-</v>
      </c>
      <c r="I57" s="177" t="str">
        <f t="shared" si="6"/>
        <v>-</v>
      </c>
      <c r="J57" s="177" t="str">
        <f t="shared" si="6"/>
        <v>-</v>
      </c>
      <c r="K57" s="177" t="str">
        <f t="shared" si="6"/>
        <v>-</v>
      </c>
      <c r="L57" s="177" t="str">
        <f t="shared" si="6"/>
        <v>-</v>
      </c>
      <c r="M57" s="177" t="str">
        <f t="shared" si="6"/>
        <v>-</v>
      </c>
      <c r="N57" s="177" t="str">
        <f t="shared" si="6"/>
        <v>-</v>
      </c>
      <c r="O57" s="177" t="str">
        <f t="shared" si="6"/>
        <v>-</v>
      </c>
      <c r="P57" s="177" t="str">
        <f t="shared" si="6"/>
        <v>-</v>
      </c>
      <c r="Q57" s="177" t="str">
        <f t="shared" si="6"/>
        <v>-</v>
      </c>
      <c r="R57" s="177" t="str">
        <f t="shared" si="6"/>
        <v>-</v>
      </c>
      <c r="S57" s="177" t="str">
        <f t="shared" si="6"/>
        <v>-</v>
      </c>
      <c r="T57" s="177" t="str">
        <f t="shared" si="6"/>
        <v>-</v>
      </c>
      <c r="U57" s="177" t="str">
        <f t="shared" si="6"/>
        <v>-</v>
      </c>
      <c r="V57" s="177" t="str">
        <f t="shared" si="8"/>
        <v>-</v>
      </c>
      <c r="W57" s="177" t="str">
        <f t="shared" si="8"/>
        <v>-</v>
      </c>
      <c r="X57" s="177" t="str">
        <f t="shared" si="8"/>
        <v>-</v>
      </c>
      <c r="Y57" s="177" t="str">
        <f t="shared" si="8"/>
        <v>-</v>
      </c>
      <c r="Z57" s="177" t="str">
        <f t="shared" si="8"/>
        <v>-</v>
      </c>
      <c r="AA57" s="177" t="str">
        <f t="shared" si="8"/>
        <v>-</v>
      </c>
      <c r="AB57" s="177" t="str">
        <f t="shared" si="8"/>
        <v>-</v>
      </c>
      <c r="AC57" s="177" t="str">
        <f t="shared" si="8"/>
        <v>-</v>
      </c>
      <c r="AD57" s="177" t="str">
        <f t="shared" si="8"/>
        <v>-</v>
      </c>
      <c r="AE57" s="177" t="str">
        <f t="shared" si="8"/>
        <v>-</v>
      </c>
      <c r="AF57" s="177" t="str">
        <f t="shared" si="8"/>
        <v>-</v>
      </c>
      <c r="AG57" s="177" t="str">
        <f t="shared" si="8"/>
        <v>-</v>
      </c>
      <c r="AH57" s="177" t="str">
        <f t="shared" si="8"/>
        <v>-</v>
      </c>
      <c r="AI57" s="177" t="str">
        <f t="shared" si="8"/>
        <v>-</v>
      </c>
      <c r="AJ57" s="177" t="str">
        <f t="shared" si="8"/>
        <v>-</v>
      </c>
      <c r="AK57" s="177" t="str">
        <f t="shared" si="8"/>
        <v>-</v>
      </c>
      <c r="AL57" s="177" t="str">
        <f t="shared" si="8"/>
        <v>-</v>
      </c>
      <c r="AM57" s="177" t="str">
        <f t="shared" si="8"/>
        <v>-</v>
      </c>
      <c r="AN57" s="177" t="str">
        <f t="shared" si="8"/>
        <v>-</v>
      </c>
      <c r="AO57" s="177">
        <f t="shared" si="8"/>
        <v>37152.140000000007</v>
      </c>
      <c r="AP57" s="177">
        <f t="shared" si="8"/>
        <v>37188</v>
      </c>
      <c r="AQ57" s="177">
        <f t="shared" si="8"/>
        <v>37188</v>
      </c>
      <c r="AR57" s="177">
        <f t="shared" si="8"/>
        <v>37188</v>
      </c>
      <c r="AS57" s="177">
        <f t="shared" si="8"/>
        <v>36641</v>
      </c>
      <c r="AT57" s="177">
        <f t="shared" si="8"/>
        <v>36641</v>
      </c>
      <c r="AU57" s="177">
        <f t="shared" si="8"/>
        <v>36641</v>
      </c>
      <c r="AV57" s="177">
        <f t="shared" si="8"/>
        <v>36641</v>
      </c>
      <c r="AW57" s="177">
        <f t="shared" si="8"/>
        <v>36640.85</v>
      </c>
      <c r="AX57" s="177">
        <f t="shared" si="8"/>
        <v>36677</v>
      </c>
      <c r="AY57" s="177">
        <f t="shared" si="8"/>
        <v>36677</v>
      </c>
      <c r="AZ57" s="177">
        <f t="shared" si="8"/>
        <v>36677</v>
      </c>
      <c r="BA57" s="177">
        <f t="shared" si="8"/>
        <v>36677</v>
      </c>
      <c r="BB57" s="177">
        <f t="shared" si="8"/>
        <v>37126</v>
      </c>
      <c r="BC57" s="177">
        <f t="shared" si="8"/>
        <v>37161</v>
      </c>
      <c r="BD57" s="177">
        <f t="shared" si="8"/>
        <v>37161</v>
      </c>
      <c r="BE57" s="177">
        <f t="shared" si="8"/>
        <v>37161</v>
      </c>
      <c r="BF57" s="177">
        <f t="shared" si="8"/>
        <v>37171</v>
      </c>
      <c r="BG57" s="177">
        <f t="shared" si="8"/>
        <v>37177</v>
      </c>
      <c r="BH57" s="177">
        <f t="shared" si="8"/>
        <v>37177</v>
      </c>
      <c r="BI57" s="177">
        <f t="shared" si="8"/>
        <v>37177</v>
      </c>
      <c r="BJ57" s="177">
        <f t="shared" si="8"/>
        <v>37001</v>
      </c>
      <c r="BK57" s="177">
        <f t="shared" si="8"/>
        <v>37003.379999999997</v>
      </c>
      <c r="BL57" s="177">
        <f t="shared" si="8"/>
        <v>37031.1</v>
      </c>
      <c r="BM57" s="177">
        <f t="shared" si="8"/>
        <v>37021</v>
      </c>
      <c r="BN57" s="177">
        <f t="shared" si="8"/>
        <v>29619.752000000004</v>
      </c>
      <c r="BO57" s="177">
        <f t="shared" si="8"/>
        <v>29619.752000000004</v>
      </c>
      <c r="BP57" s="177">
        <f t="shared" si="8"/>
        <v>29263.752000000004</v>
      </c>
      <c r="BQ57" s="177">
        <f t="shared" si="8"/>
        <v>29264.232000000004</v>
      </c>
      <c r="BR57" s="177">
        <f t="shared" si="8"/>
        <v>29264.232000000004</v>
      </c>
      <c r="BS57" s="177">
        <f t="shared" si="7"/>
        <v>29381.600000000002</v>
      </c>
      <c r="BT57" s="177">
        <f t="shared" si="5"/>
        <v>29196</v>
      </c>
      <c r="BU57" s="177">
        <f t="shared" si="5"/>
        <v>28188.800000000003</v>
      </c>
    </row>
    <row r="58" spans="1:73" outlineLevel="1">
      <c r="A58" s="353"/>
      <c r="B58" s="163" t="s">
        <v>77</v>
      </c>
      <c r="F58" s="177" t="str">
        <f t="shared" si="6"/>
        <v>-</v>
      </c>
      <c r="G58" s="177" t="str">
        <f t="shared" si="6"/>
        <v>-</v>
      </c>
      <c r="H58" s="177" t="str">
        <f t="shared" si="6"/>
        <v>-</v>
      </c>
      <c r="I58" s="177" t="str">
        <f t="shared" si="6"/>
        <v>-</v>
      </c>
      <c r="J58" s="177" t="str">
        <f t="shared" si="6"/>
        <v>-</v>
      </c>
      <c r="K58" s="177" t="str">
        <f t="shared" si="6"/>
        <v>-</v>
      </c>
      <c r="L58" s="177" t="str">
        <f t="shared" si="6"/>
        <v>-</v>
      </c>
      <c r="M58" s="177" t="str">
        <f t="shared" si="6"/>
        <v>-</v>
      </c>
      <c r="N58" s="177" t="str">
        <f t="shared" si="6"/>
        <v>-</v>
      </c>
      <c r="O58" s="177" t="str">
        <f t="shared" si="6"/>
        <v>-</v>
      </c>
      <c r="P58" s="177" t="str">
        <f t="shared" si="6"/>
        <v>-</v>
      </c>
      <c r="Q58" s="177" t="str">
        <f t="shared" si="6"/>
        <v>-</v>
      </c>
      <c r="R58" s="177" t="str">
        <f t="shared" si="6"/>
        <v>-</v>
      </c>
      <c r="S58" s="177" t="str">
        <f t="shared" si="6"/>
        <v>-</v>
      </c>
      <c r="T58" s="177" t="str">
        <f t="shared" si="6"/>
        <v>-</v>
      </c>
      <c r="U58" s="177" t="str">
        <f t="shared" si="6"/>
        <v>-</v>
      </c>
      <c r="V58" s="177" t="str">
        <f t="shared" si="8"/>
        <v>-</v>
      </c>
      <c r="W58" s="177" t="str">
        <f t="shared" si="8"/>
        <v>-</v>
      </c>
      <c r="X58" s="177" t="str">
        <f t="shared" si="8"/>
        <v>-</v>
      </c>
      <c r="Y58" s="177" t="str">
        <f t="shared" si="8"/>
        <v>-</v>
      </c>
      <c r="Z58" s="177" t="str">
        <f t="shared" si="8"/>
        <v>-</v>
      </c>
      <c r="AA58" s="177" t="str">
        <f t="shared" si="8"/>
        <v>-</v>
      </c>
      <c r="AB58" s="177" t="str">
        <f t="shared" si="8"/>
        <v>-</v>
      </c>
      <c r="AC58" s="177" t="str">
        <f t="shared" si="8"/>
        <v>-</v>
      </c>
      <c r="AD58" s="177" t="str">
        <f t="shared" si="8"/>
        <v>-</v>
      </c>
      <c r="AE58" s="177" t="str">
        <f t="shared" si="8"/>
        <v>-</v>
      </c>
      <c r="AF58" s="177" t="str">
        <f t="shared" si="8"/>
        <v>-</v>
      </c>
      <c r="AG58" s="177" t="str">
        <f t="shared" si="8"/>
        <v>-</v>
      </c>
      <c r="AH58" s="177" t="str">
        <f t="shared" si="8"/>
        <v>-</v>
      </c>
      <c r="AI58" s="177" t="str">
        <f t="shared" si="8"/>
        <v>-</v>
      </c>
      <c r="AJ58" s="177" t="str">
        <f t="shared" si="8"/>
        <v>-</v>
      </c>
      <c r="AK58" s="177" t="str">
        <f t="shared" si="8"/>
        <v>-</v>
      </c>
      <c r="AL58" s="177" t="str">
        <f t="shared" si="8"/>
        <v>-</v>
      </c>
      <c r="AM58" s="177" t="str">
        <f t="shared" si="8"/>
        <v>-</v>
      </c>
      <c r="AN58" s="177" t="str">
        <f t="shared" si="8"/>
        <v>-</v>
      </c>
      <c r="AO58" s="177" t="str">
        <f t="shared" si="8"/>
        <v>-</v>
      </c>
      <c r="AP58" s="177" t="str">
        <f t="shared" si="8"/>
        <v>-</v>
      </c>
      <c r="AQ58" s="177" t="str">
        <f t="shared" si="8"/>
        <v>-</v>
      </c>
      <c r="AR58" s="177" t="str">
        <f t="shared" si="8"/>
        <v>-</v>
      </c>
      <c r="AS58" s="177" t="str">
        <f t="shared" si="8"/>
        <v>-</v>
      </c>
      <c r="AT58" s="177" t="str">
        <f t="shared" si="8"/>
        <v>-</v>
      </c>
      <c r="AU58" s="177" t="str">
        <f t="shared" si="8"/>
        <v>-</v>
      </c>
      <c r="AV58" s="177" t="str">
        <f t="shared" si="8"/>
        <v>-</v>
      </c>
      <c r="AW58" s="177" t="str">
        <f t="shared" si="8"/>
        <v>-</v>
      </c>
      <c r="AX58" s="177" t="str">
        <f t="shared" si="8"/>
        <v>-</v>
      </c>
      <c r="AY58" s="177" t="str">
        <f t="shared" si="8"/>
        <v>-</v>
      </c>
      <c r="AZ58" s="177" t="str">
        <f t="shared" si="8"/>
        <v>-</v>
      </c>
      <c r="BA58" s="177">
        <f t="shared" si="8"/>
        <v>7226.6</v>
      </c>
      <c r="BB58" s="177">
        <f t="shared" si="8"/>
        <v>7233.8</v>
      </c>
      <c r="BC58" s="177">
        <f t="shared" si="8"/>
        <v>7233.8</v>
      </c>
      <c r="BD58" s="177">
        <f t="shared" si="8"/>
        <v>7233.8</v>
      </c>
      <c r="BE58" s="177">
        <f t="shared" si="8"/>
        <v>7229.2000000000007</v>
      </c>
      <c r="BF58" s="177">
        <f t="shared" si="8"/>
        <v>7229.2000000000007</v>
      </c>
      <c r="BG58" s="177">
        <f t="shared" si="8"/>
        <v>7229.6</v>
      </c>
      <c r="BH58" s="177">
        <f t="shared" si="8"/>
        <v>7230</v>
      </c>
      <c r="BI58" s="177">
        <f t="shared" si="8"/>
        <v>7230.4000000000005</v>
      </c>
      <c r="BJ58" s="177">
        <f t="shared" si="8"/>
        <v>7230.4000000000005</v>
      </c>
      <c r="BK58" s="177">
        <f t="shared" si="8"/>
        <v>7230.4000000000005</v>
      </c>
      <c r="BL58" s="177">
        <f t="shared" si="8"/>
        <v>7230.4139999999989</v>
      </c>
      <c r="BM58" s="177">
        <f t="shared" si="8"/>
        <v>6834.7160000000003</v>
      </c>
      <c r="BN58" s="177">
        <f t="shared" si="8"/>
        <v>6834.7160000000003</v>
      </c>
      <c r="BO58" s="177">
        <f t="shared" si="8"/>
        <v>6834.7160000000003</v>
      </c>
      <c r="BP58" s="177">
        <f t="shared" si="8"/>
        <v>6834.7059999999974</v>
      </c>
      <c r="BQ58" s="177">
        <f t="shared" si="8"/>
        <v>6834.7059999999974</v>
      </c>
      <c r="BR58" s="177">
        <f t="shared" si="8"/>
        <v>6834.7059999999974</v>
      </c>
      <c r="BS58" s="177">
        <f t="shared" si="8"/>
        <v>6834.7059999999974</v>
      </c>
      <c r="BT58" s="177">
        <f t="shared" si="5"/>
        <v>6834.7059999999974</v>
      </c>
      <c r="BU58" s="177">
        <f t="shared" si="5"/>
        <v>6834.7159999999994</v>
      </c>
    </row>
    <row r="59" spans="1:73" s="356" customFormat="1" outlineLevel="1">
      <c r="B59" s="163" t="s">
        <v>166</v>
      </c>
      <c r="F59" s="177" t="str">
        <f t="shared" si="6"/>
        <v>-</v>
      </c>
      <c r="G59" s="177" t="str">
        <f t="shared" si="6"/>
        <v>-</v>
      </c>
      <c r="H59" s="177" t="str">
        <f t="shared" si="6"/>
        <v>-</v>
      </c>
      <c r="I59" s="177" t="str">
        <f t="shared" si="6"/>
        <v>-</v>
      </c>
      <c r="J59" s="177" t="str">
        <f t="shared" si="6"/>
        <v>-</v>
      </c>
      <c r="K59" s="177" t="str">
        <f t="shared" si="6"/>
        <v>-</v>
      </c>
      <c r="L59" s="177" t="str">
        <f t="shared" si="6"/>
        <v>-</v>
      </c>
      <c r="M59" s="177" t="str">
        <f t="shared" si="6"/>
        <v>-</v>
      </c>
      <c r="N59" s="177" t="str">
        <f t="shared" si="6"/>
        <v>-</v>
      </c>
      <c r="O59" s="177" t="str">
        <f t="shared" si="6"/>
        <v>-</v>
      </c>
      <c r="P59" s="177" t="str">
        <f t="shared" si="6"/>
        <v>-</v>
      </c>
      <c r="Q59" s="177" t="str">
        <f t="shared" si="6"/>
        <v>-</v>
      </c>
      <c r="R59" s="177" t="str">
        <f t="shared" si="6"/>
        <v>-</v>
      </c>
      <c r="S59" s="177" t="str">
        <f t="shared" si="6"/>
        <v>-</v>
      </c>
      <c r="T59" s="177" t="str">
        <f t="shared" si="6"/>
        <v>-</v>
      </c>
      <c r="U59" s="177" t="str">
        <f t="shared" si="6"/>
        <v>-</v>
      </c>
      <c r="V59" s="177" t="str">
        <f t="shared" si="8"/>
        <v>-</v>
      </c>
      <c r="W59" s="177" t="str">
        <f t="shared" si="8"/>
        <v>-</v>
      </c>
      <c r="X59" s="177" t="str">
        <f t="shared" si="8"/>
        <v>-</v>
      </c>
      <c r="Y59" s="177" t="str">
        <f t="shared" si="8"/>
        <v>-</v>
      </c>
      <c r="Z59" s="177" t="str">
        <f t="shared" si="8"/>
        <v>-</v>
      </c>
      <c r="AA59" s="177" t="str">
        <f t="shared" si="8"/>
        <v>-</v>
      </c>
      <c r="AB59" s="177" t="str">
        <f t="shared" si="8"/>
        <v>-</v>
      </c>
      <c r="AC59" s="177" t="str">
        <f t="shared" si="8"/>
        <v>-</v>
      </c>
      <c r="AD59" s="177" t="str">
        <f t="shared" si="8"/>
        <v>-</v>
      </c>
      <c r="AE59" s="177" t="str">
        <f t="shared" si="8"/>
        <v>-</v>
      </c>
      <c r="AF59" s="177" t="str">
        <f t="shared" ref="AF59:BS61" si="9">IFERROR(AF39*AF21,"-")</f>
        <v>-</v>
      </c>
      <c r="AG59" s="177" t="str">
        <f t="shared" si="9"/>
        <v>-</v>
      </c>
      <c r="AH59" s="177" t="str">
        <f t="shared" si="9"/>
        <v>-</v>
      </c>
      <c r="AI59" s="177" t="str">
        <f t="shared" si="9"/>
        <v>-</v>
      </c>
      <c r="AJ59" s="177" t="str">
        <f t="shared" si="9"/>
        <v>-</v>
      </c>
      <c r="AK59" s="177" t="str">
        <f t="shared" si="9"/>
        <v>-</v>
      </c>
      <c r="AL59" s="177" t="str">
        <f t="shared" si="9"/>
        <v>-</v>
      </c>
      <c r="AM59" s="177" t="str">
        <f t="shared" si="9"/>
        <v>-</v>
      </c>
      <c r="AN59" s="177" t="str">
        <f t="shared" si="9"/>
        <v>-</v>
      </c>
      <c r="AO59" s="177" t="str">
        <f t="shared" si="9"/>
        <v>-</v>
      </c>
      <c r="AP59" s="177" t="str">
        <f t="shared" si="9"/>
        <v>-</v>
      </c>
      <c r="AQ59" s="177" t="str">
        <f t="shared" si="9"/>
        <v>-</v>
      </c>
      <c r="AR59" s="177" t="str">
        <f t="shared" si="9"/>
        <v>-</v>
      </c>
      <c r="AS59" s="177" t="str">
        <f t="shared" si="9"/>
        <v>-</v>
      </c>
      <c r="AT59" s="177" t="str">
        <f t="shared" si="9"/>
        <v>-</v>
      </c>
      <c r="AU59" s="177" t="str">
        <f t="shared" si="9"/>
        <v>-</v>
      </c>
      <c r="AV59" s="177" t="str">
        <f t="shared" si="9"/>
        <v>-</v>
      </c>
      <c r="AW59" s="177" t="str">
        <f t="shared" si="9"/>
        <v>-</v>
      </c>
      <c r="AX59" s="177" t="str">
        <f t="shared" si="9"/>
        <v>-</v>
      </c>
      <c r="AY59" s="177" t="str">
        <f t="shared" si="9"/>
        <v>-</v>
      </c>
      <c r="AZ59" s="177" t="str">
        <f t="shared" si="9"/>
        <v>-</v>
      </c>
      <c r="BA59" s="177" t="str">
        <f t="shared" si="9"/>
        <v>-</v>
      </c>
      <c r="BB59" s="177" t="str">
        <f t="shared" si="9"/>
        <v>-</v>
      </c>
      <c r="BC59" s="177" t="str">
        <f t="shared" si="9"/>
        <v>-</v>
      </c>
      <c r="BD59" s="177" t="str">
        <f t="shared" si="9"/>
        <v>-</v>
      </c>
      <c r="BE59" s="177" t="str">
        <f t="shared" si="9"/>
        <v>-</v>
      </c>
      <c r="BF59" s="177" t="str">
        <f t="shared" si="9"/>
        <v>-</v>
      </c>
      <c r="BG59" s="177" t="str">
        <f t="shared" si="9"/>
        <v>-</v>
      </c>
      <c r="BH59" s="177" t="str">
        <f t="shared" si="9"/>
        <v>-</v>
      </c>
      <c r="BI59" s="177" t="str">
        <f t="shared" si="9"/>
        <v>-</v>
      </c>
      <c r="BJ59" s="177" t="str">
        <f t="shared" si="9"/>
        <v>-</v>
      </c>
      <c r="BK59" s="177" t="str">
        <f t="shared" si="9"/>
        <v>-</v>
      </c>
      <c r="BL59" s="177" t="str">
        <f t="shared" si="9"/>
        <v>-</v>
      </c>
      <c r="BM59" s="177">
        <f t="shared" si="9"/>
        <v>12075.370999999999</v>
      </c>
      <c r="BN59" s="177">
        <f t="shared" si="9"/>
        <v>12075.370999999999</v>
      </c>
      <c r="BO59" s="177">
        <f t="shared" si="9"/>
        <v>12075.370999999999</v>
      </c>
      <c r="BP59" s="177">
        <f t="shared" si="9"/>
        <v>12075.370999999999</v>
      </c>
      <c r="BQ59" s="177">
        <f t="shared" si="9"/>
        <v>12075.349999999999</v>
      </c>
      <c r="BR59" s="177">
        <f t="shared" si="9"/>
        <v>12075.349999999999</v>
      </c>
      <c r="BS59" s="177">
        <f t="shared" si="9"/>
        <v>12075.349999999999</v>
      </c>
      <c r="BT59" s="177">
        <f t="shared" si="5"/>
        <v>12075.349999999999</v>
      </c>
      <c r="BU59" s="177">
        <f t="shared" si="5"/>
        <v>12075.349999999999</v>
      </c>
    </row>
    <row r="60" spans="1:73" s="356" customFormat="1" outlineLevel="1">
      <c r="B60" s="163" t="s">
        <v>167</v>
      </c>
      <c r="F60" s="177" t="str">
        <f t="shared" si="6"/>
        <v>-</v>
      </c>
      <c r="G60" s="177" t="str">
        <f t="shared" si="6"/>
        <v>-</v>
      </c>
      <c r="H60" s="177" t="str">
        <f t="shared" si="6"/>
        <v>-</v>
      </c>
      <c r="I60" s="177" t="str">
        <f t="shared" si="6"/>
        <v>-</v>
      </c>
      <c r="J60" s="177" t="str">
        <f t="shared" si="6"/>
        <v>-</v>
      </c>
      <c r="K60" s="177" t="str">
        <f t="shared" si="6"/>
        <v>-</v>
      </c>
      <c r="L60" s="177" t="str">
        <f t="shared" si="6"/>
        <v>-</v>
      </c>
      <c r="M60" s="177" t="str">
        <f t="shared" si="6"/>
        <v>-</v>
      </c>
      <c r="N60" s="177" t="str">
        <f t="shared" si="6"/>
        <v>-</v>
      </c>
      <c r="O60" s="177" t="str">
        <f t="shared" si="6"/>
        <v>-</v>
      </c>
      <c r="P60" s="177" t="str">
        <f t="shared" si="6"/>
        <v>-</v>
      </c>
      <c r="Q60" s="177" t="str">
        <f t="shared" si="6"/>
        <v>-</v>
      </c>
      <c r="R60" s="177" t="str">
        <f t="shared" si="6"/>
        <v>-</v>
      </c>
      <c r="S60" s="177" t="str">
        <f t="shared" si="6"/>
        <v>-</v>
      </c>
      <c r="T60" s="177" t="str">
        <f t="shared" si="6"/>
        <v>-</v>
      </c>
      <c r="U60" s="177" t="str">
        <f t="shared" si="6"/>
        <v>-</v>
      </c>
      <c r="V60" s="177" t="str">
        <f t="shared" ref="V60:BS63" si="10">IFERROR(V40*V22,"-")</f>
        <v>-</v>
      </c>
      <c r="W60" s="177" t="str">
        <f t="shared" si="10"/>
        <v>-</v>
      </c>
      <c r="X60" s="177" t="str">
        <f t="shared" si="10"/>
        <v>-</v>
      </c>
      <c r="Y60" s="177" t="str">
        <f t="shared" si="10"/>
        <v>-</v>
      </c>
      <c r="Z60" s="177" t="str">
        <f t="shared" si="10"/>
        <v>-</v>
      </c>
      <c r="AA60" s="177" t="str">
        <f t="shared" si="10"/>
        <v>-</v>
      </c>
      <c r="AB60" s="177" t="str">
        <f t="shared" si="10"/>
        <v>-</v>
      </c>
      <c r="AC60" s="177" t="str">
        <f t="shared" si="10"/>
        <v>-</v>
      </c>
      <c r="AD60" s="177" t="str">
        <f t="shared" si="10"/>
        <v>-</v>
      </c>
      <c r="AE60" s="177" t="str">
        <f t="shared" si="10"/>
        <v>-</v>
      </c>
      <c r="AF60" s="177" t="str">
        <f t="shared" si="10"/>
        <v>-</v>
      </c>
      <c r="AG60" s="177" t="str">
        <f t="shared" si="10"/>
        <v>-</v>
      </c>
      <c r="AH60" s="177" t="str">
        <f t="shared" si="10"/>
        <v>-</v>
      </c>
      <c r="AI60" s="177" t="str">
        <f t="shared" si="10"/>
        <v>-</v>
      </c>
      <c r="AJ60" s="177" t="str">
        <f t="shared" si="10"/>
        <v>-</v>
      </c>
      <c r="AK60" s="177" t="str">
        <f t="shared" si="10"/>
        <v>-</v>
      </c>
      <c r="AL60" s="177" t="str">
        <f t="shared" si="10"/>
        <v>-</v>
      </c>
      <c r="AM60" s="177" t="str">
        <f t="shared" si="10"/>
        <v>-</v>
      </c>
      <c r="AN60" s="177" t="str">
        <f t="shared" si="10"/>
        <v>-</v>
      </c>
      <c r="AO60" s="177" t="str">
        <f t="shared" si="10"/>
        <v>-</v>
      </c>
      <c r="AP60" s="177" t="str">
        <f t="shared" si="10"/>
        <v>-</v>
      </c>
      <c r="AQ60" s="177" t="str">
        <f t="shared" si="10"/>
        <v>-</v>
      </c>
      <c r="AR60" s="177" t="str">
        <f t="shared" si="10"/>
        <v>-</v>
      </c>
      <c r="AS60" s="177" t="str">
        <f t="shared" si="10"/>
        <v>-</v>
      </c>
      <c r="AT60" s="177" t="str">
        <f t="shared" si="10"/>
        <v>-</v>
      </c>
      <c r="AU60" s="177" t="str">
        <f t="shared" si="10"/>
        <v>-</v>
      </c>
      <c r="AV60" s="177" t="str">
        <f t="shared" si="10"/>
        <v>-</v>
      </c>
      <c r="AW60" s="177" t="str">
        <f t="shared" si="10"/>
        <v>-</v>
      </c>
      <c r="AX60" s="177" t="str">
        <f t="shared" si="10"/>
        <v>-</v>
      </c>
      <c r="AY60" s="177" t="str">
        <f t="shared" si="10"/>
        <v>-</v>
      </c>
      <c r="AZ60" s="177" t="str">
        <f t="shared" si="10"/>
        <v>-</v>
      </c>
      <c r="BA60" s="177" t="str">
        <f t="shared" si="10"/>
        <v>-</v>
      </c>
      <c r="BB60" s="177" t="str">
        <f t="shared" si="10"/>
        <v>-</v>
      </c>
      <c r="BC60" s="177" t="str">
        <f t="shared" si="10"/>
        <v>-</v>
      </c>
      <c r="BD60" s="177" t="str">
        <f t="shared" si="10"/>
        <v>-</v>
      </c>
      <c r="BE60" s="177" t="str">
        <f t="shared" si="10"/>
        <v>-</v>
      </c>
      <c r="BF60" s="177" t="str">
        <f t="shared" si="10"/>
        <v>-</v>
      </c>
      <c r="BG60" s="177" t="str">
        <f t="shared" si="10"/>
        <v>-</v>
      </c>
      <c r="BH60" s="177" t="str">
        <f t="shared" si="10"/>
        <v>-</v>
      </c>
      <c r="BI60" s="177" t="str">
        <f t="shared" si="10"/>
        <v>-</v>
      </c>
      <c r="BJ60" s="177" t="str">
        <f t="shared" si="10"/>
        <v>-</v>
      </c>
      <c r="BK60" s="177" t="str">
        <f t="shared" si="10"/>
        <v>-</v>
      </c>
      <c r="BL60" s="177" t="str">
        <f t="shared" si="10"/>
        <v>-</v>
      </c>
      <c r="BM60" s="177" t="str">
        <f t="shared" si="10"/>
        <v>-</v>
      </c>
      <c r="BN60" s="177">
        <f t="shared" si="10"/>
        <v>8557.3460000000014</v>
      </c>
      <c r="BO60" s="177">
        <f t="shared" si="10"/>
        <v>8520.0759999999991</v>
      </c>
      <c r="BP60" s="177">
        <f t="shared" si="10"/>
        <v>8807</v>
      </c>
      <c r="BQ60" s="177">
        <f t="shared" si="10"/>
        <v>8807</v>
      </c>
      <c r="BR60" s="177">
        <f t="shared" si="10"/>
        <v>8807</v>
      </c>
      <c r="BS60" s="177">
        <f t="shared" si="9"/>
        <v>8807</v>
      </c>
      <c r="BT60" s="177">
        <f t="shared" si="5"/>
        <v>8807</v>
      </c>
      <c r="BU60" s="177">
        <f t="shared" si="5"/>
        <v>8807</v>
      </c>
    </row>
    <row r="61" spans="1:73" s="356" customFormat="1" outlineLevel="1">
      <c r="B61" s="163" t="s">
        <v>168</v>
      </c>
      <c r="F61" s="177" t="str">
        <f t="shared" si="6"/>
        <v>-</v>
      </c>
      <c r="G61" s="177" t="str">
        <f t="shared" si="6"/>
        <v>-</v>
      </c>
      <c r="H61" s="177" t="str">
        <f t="shared" si="6"/>
        <v>-</v>
      </c>
      <c r="I61" s="177" t="str">
        <f t="shared" si="6"/>
        <v>-</v>
      </c>
      <c r="J61" s="177" t="str">
        <f t="shared" si="6"/>
        <v>-</v>
      </c>
      <c r="K61" s="177" t="str">
        <f t="shared" si="6"/>
        <v>-</v>
      </c>
      <c r="L61" s="177" t="str">
        <f t="shared" si="6"/>
        <v>-</v>
      </c>
      <c r="M61" s="177" t="str">
        <f t="shared" si="6"/>
        <v>-</v>
      </c>
      <c r="N61" s="177" t="str">
        <f t="shared" si="6"/>
        <v>-</v>
      </c>
      <c r="O61" s="177" t="str">
        <f t="shared" si="6"/>
        <v>-</v>
      </c>
      <c r="P61" s="177" t="str">
        <f t="shared" si="6"/>
        <v>-</v>
      </c>
      <c r="Q61" s="177" t="str">
        <f t="shared" si="6"/>
        <v>-</v>
      </c>
      <c r="R61" s="177" t="str">
        <f t="shared" si="6"/>
        <v>-</v>
      </c>
      <c r="S61" s="177" t="str">
        <f t="shared" si="6"/>
        <v>-</v>
      </c>
      <c r="T61" s="177" t="str">
        <f t="shared" si="6"/>
        <v>-</v>
      </c>
      <c r="U61" s="177" t="str">
        <f t="shared" si="6"/>
        <v>-</v>
      </c>
      <c r="V61" s="177" t="str">
        <f t="shared" si="10"/>
        <v>-</v>
      </c>
      <c r="W61" s="177" t="str">
        <f t="shared" si="10"/>
        <v>-</v>
      </c>
      <c r="X61" s="177" t="str">
        <f t="shared" si="10"/>
        <v>-</v>
      </c>
      <c r="Y61" s="177" t="str">
        <f t="shared" si="10"/>
        <v>-</v>
      </c>
      <c r="Z61" s="177" t="str">
        <f t="shared" si="10"/>
        <v>-</v>
      </c>
      <c r="AA61" s="177" t="str">
        <f t="shared" si="10"/>
        <v>-</v>
      </c>
      <c r="AB61" s="177" t="str">
        <f t="shared" si="10"/>
        <v>-</v>
      </c>
      <c r="AC61" s="177" t="str">
        <f t="shared" si="10"/>
        <v>-</v>
      </c>
      <c r="AD61" s="177" t="str">
        <f t="shared" si="10"/>
        <v>-</v>
      </c>
      <c r="AE61" s="177" t="str">
        <f t="shared" si="10"/>
        <v>-</v>
      </c>
      <c r="AF61" s="177" t="str">
        <f t="shared" si="10"/>
        <v>-</v>
      </c>
      <c r="AG61" s="177" t="str">
        <f t="shared" si="10"/>
        <v>-</v>
      </c>
      <c r="AH61" s="177" t="str">
        <f t="shared" si="10"/>
        <v>-</v>
      </c>
      <c r="AI61" s="177" t="str">
        <f t="shared" si="10"/>
        <v>-</v>
      </c>
      <c r="AJ61" s="177" t="str">
        <f t="shared" si="10"/>
        <v>-</v>
      </c>
      <c r="AK61" s="177" t="str">
        <f t="shared" si="10"/>
        <v>-</v>
      </c>
      <c r="AL61" s="177" t="str">
        <f t="shared" si="10"/>
        <v>-</v>
      </c>
      <c r="AM61" s="177" t="str">
        <f t="shared" si="10"/>
        <v>-</v>
      </c>
      <c r="AN61" s="177" t="str">
        <f t="shared" si="10"/>
        <v>-</v>
      </c>
      <c r="AO61" s="177" t="str">
        <f t="shared" si="10"/>
        <v>-</v>
      </c>
      <c r="AP61" s="177" t="str">
        <f t="shared" si="10"/>
        <v>-</v>
      </c>
      <c r="AQ61" s="177" t="str">
        <f t="shared" si="10"/>
        <v>-</v>
      </c>
      <c r="AR61" s="177" t="str">
        <f t="shared" si="10"/>
        <v>-</v>
      </c>
      <c r="AS61" s="177" t="str">
        <f t="shared" si="10"/>
        <v>-</v>
      </c>
      <c r="AT61" s="177" t="str">
        <f t="shared" si="10"/>
        <v>-</v>
      </c>
      <c r="AU61" s="177" t="str">
        <f t="shared" si="10"/>
        <v>-</v>
      </c>
      <c r="AV61" s="177" t="str">
        <f t="shared" si="10"/>
        <v>-</v>
      </c>
      <c r="AW61" s="177" t="str">
        <f t="shared" si="10"/>
        <v>-</v>
      </c>
      <c r="AX61" s="177" t="str">
        <f t="shared" si="10"/>
        <v>-</v>
      </c>
      <c r="AY61" s="177" t="str">
        <f t="shared" si="10"/>
        <v>-</v>
      </c>
      <c r="AZ61" s="177" t="str">
        <f t="shared" si="10"/>
        <v>-</v>
      </c>
      <c r="BA61" s="177" t="str">
        <f t="shared" si="10"/>
        <v>-</v>
      </c>
      <c r="BB61" s="177" t="str">
        <f t="shared" si="10"/>
        <v>-</v>
      </c>
      <c r="BC61" s="177" t="str">
        <f t="shared" si="10"/>
        <v>-</v>
      </c>
      <c r="BD61" s="177" t="str">
        <f t="shared" si="10"/>
        <v>-</v>
      </c>
      <c r="BE61" s="177" t="str">
        <f t="shared" si="10"/>
        <v>-</v>
      </c>
      <c r="BF61" s="177" t="str">
        <f t="shared" si="10"/>
        <v>-</v>
      </c>
      <c r="BG61" s="177" t="str">
        <f t="shared" si="10"/>
        <v>-</v>
      </c>
      <c r="BH61" s="177" t="str">
        <f t="shared" si="10"/>
        <v>-</v>
      </c>
      <c r="BI61" s="177" t="str">
        <f t="shared" si="10"/>
        <v>-</v>
      </c>
      <c r="BJ61" s="177" t="str">
        <f t="shared" si="10"/>
        <v>-</v>
      </c>
      <c r="BK61" s="177" t="str">
        <f t="shared" si="10"/>
        <v>-</v>
      </c>
      <c r="BL61" s="177" t="str">
        <f t="shared" si="10"/>
        <v>-</v>
      </c>
      <c r="BM61" s="177" t="str">
        <f t="shared" si="10"/>
        <v>-</v>
      </c>
      <c r="BN61" s="177">
        <f t="shared" si="10"/>
        <v>4931.6662500000002</v>
      </c>
      <c r="BO61" s="177">
        <f t="shared" si="10"/>
        <v>4931.6662500000002</v>
      </c>
      <c r="BP61" s="177">
        <f t="shared" si="10"/>
        <v>4931.7747500000023</v>
      </c>
      <c r="BQ61" s="177">
        <f t="shared" si="10"/>
        <v>4931.7747500000023</v>
      </c>
      <c r="BR61" s="177">
        <f t="shared" si="10"/>
        <v>4931.7747500000023</v>
      </c>
      <c r="BS61" s="177">
        <f t="shared" si="9"/>
        <v>4931.7747500000023</v>
      </c>
      <c r="BT61" s="177">
        <f t="shared" si="5"/>
        <v>4931.7747500000023</v>
      </c>
      <c r="BU61" s="177">
        <f t="shared" si="5"/>
        <v>4933.3497500000021</v>
      </c>
    </row>
    <row r="62" spans="1:73" s="356" customFormat="1" outlineLevel="1">
      <c r="B62" s="163" t="s">
        <v>169</v>
      </c>
      <c r="F62" s="177" t="str">
        <f t="shared" si="6"/>
        <v>-</v>
      </c>
      <c r="G62" s="177" t="str">
        <f t="shared" si="6"/>
        <v>-</v>
      </c>
      <c r="H62" s="177" t="str">
        <f t="shared" si="6"/>
        <v>-</v>
      </c>
      <c r="I62" s="177" t="str">
        <f t="shared" si="6"/>
        <v>-</v>
      </c>
      <c r="J62" s="177" t="str">
        <f t="shared" si="6"/>
        <v>-</v>
      </c>
      <c r="K62" s="177" t="str">
        <f t="shared" si="6"/>
        <v>-</v>
      </c>
      <c r="L62" s="177" t="str">
        <f t="shared" si="6"/>
        <v>-</v>
      </c>
      <c r="M62" s="177" t="str">
        <f t="shared" si="6"/>
        <v>-</v>
      </c>
      <c r="N62" s="177" t="str">
        <f t="shared" si="6"/>
        <v>-</v>
      </c>
      <c r="O62" s="177" t="str">
        <f t="shared" si="6"/>
        <v>-</v>
      </c>
      <c r="P62" s="177" t="str">
        <f t="shared" si="6"/>
        <v>-</v>
      </c>
      <c r="Q62" s="177" t="str">
        <f t="shared" si="6"/>
        <v>-</v>
      </c>
      <c r="R62" s="177" t="str">
        <f t="shared" si="6"/>
        <v>-</v>
      </c>
      <c r="S62" s="177" t="str">
        <f t="shared" si="6"/>
        <v>-</v>
      </c>
      <c r="T62" s="177" t="str">
        <f t="shared" si="6"/>
        <v>-</v>
      </c>
      <c r="U62" s="177" t="str">
        <f t="shared" si="6"/>
        <v>-</v>
      </c>
      <c r="V62" s="177" t="str">
        <f t="shared" si="10"/>
        <v>-</v>
      </c>
      <c r="W62" s="177" t="str">
        <f t="shared" si="10"/>
        <v>-</v>
      </c>
      <c r="X62" s="177" t="str">
        <f t="shared" si="10"/>
        <v>-</v>
      </c>
      <c r="Y62" s="177" t="str">
        <f t="shared" si="10"/>
        <v>-</v>
      </c>
      <c r="Z62" s="177" t="str">
        <f t="shared" si="10"/>
        <v>-</v>
      </c>
      <c r="AA62" s="177" t="str">
        <f t="shared" si="10"/>
        <v>-</v>
      </c>
      <c r="AB62" s="177" t="str">
        <f t="shared" si="10"/>
        <v>-</v>
      </c>
      <c r="AC62" s="177" t="str">
        <f t="shared" si="10"/>
        <v>-</v>
      </c>
      <c r="AD62" s="177" t="str">
        <f t="shared" si="10"/>
        <v>-</v>
      </c>
      <c r="AE62" s="177" t="str">
        <f t="shared" si="10"/>
        <v>-</v>
      </c>
      <c r="AF62" s="177" t="str">
        <f t="shared" si="10"/>
        <v>-</v>
      </c>
      <c r="AG62" s="177" t="str">
        <f t="shared" si="10"/>
        <v>-</v>
      </c>
      <c r="AH62" s="177" t="str">
        <f t="shared" si="10"/>
        <v>-</v>
      </c>
      <c r="AI62" s="177" t="str">
        <f t="shared" si="10"/>
        <v>-</v>
      </c>
      <c r="AJ62" s="177" t="str">
        <f t="shared" si="10"/>
        <v>-</v>
      </c>
      <c r="AK62" s="177" t="str">
        <f t="shared" si="10"/>
        <v>-</v>
      </c>
      <c r="AL62" s="177" t="str">
        <f t="shared" si="10"/>
        <v>-</v>
      </c>
      <c r="AM62" s="177" t="str">
        <f t="shared" si="10"/>
        <v>-</v>
      </c>
      <c r="AN62" s="177" t="str">
        <f t="shared" si="10"/>
        <v>-</v>
      </c>
      <c r="AO62" s="177" t="str">
        <f t="shared" si="10"/>
        <v>-</v>
      </c>
      <c r="AP62" s="177" t="str">
        <f t="shared" si="10"/>
        <v>-</v>
      </c>
      <c r="AQ62" s="177" t="str">
        <f t="shared" si="10"/>
        <v>-</v>
      </c>
      <c r="AR62" s="177" t="str">
        <f t="shared" si="10"/>
        <v>-</v>
      </c>
      <c r="AS62" s="177" t="str">
        <f t="shared" si="10"/>
        <v>-</v>
      </c>
      <c r="AT62" s="177" t="str">
        <f t="shared" si="10"/>
        <v>-</v>
      </c>
      <c r="AU62" s="177" t="str">
        <f t="shared" si="10"/>
        <v>-</v>
      </c>
      <c r="AV62" s="177" t="str">
        <f t="shared" si="10"/>
        <v>-</v>
      </c>
      <c r="AW62" s="177" t="str">
        <f t="shared" si="10"/>
        <v>-</v>
      </c>
      <c r="AX62" s="177" t="str">
        <f t="shared" si="10"/>
        <v>-</v>
      </c>
      <c r="AY62" s="177" t="str">
        <f t="shared" si="10"/>
        <v>-</v>
      </c>
      <c r="AZ62" s="177" t="str">
        <f t="shared" si="10"/>
        <v>-</v>
      </c>
      <c r="BA62" s="177" t="str">
        <f t="shared" si="10"/>
        <v>-</v>
      </c>
      <c r="BB62" s="177" t="str">
        <f t="shared" si="10"/>
        <v>-</v>
      </c>
      <c r="BC62" s="177" t="str">
        <f t="shared" si="10"/>
        <v>-</v>
      </c>
      <c r="BD62" s="177" t="str">
        <f t="shared" si="10"/>
        <v>-</v>
      </c>
      <c r="BE62" s="177" t="str">
        <f t="shared" si="10"/>
        <v>-</v>
      </c>
      <c r="BF62" s="177" t="str">
        <f t="shared" si="10"/>
        <v>-</v>
      </c>
      <c r="BG62" s="177" t="str">
        <f t="shared" si="10"/>
        <v>-</v>
      </c>
      <c r="BH62" s="177" t="str">
        <f t="shared" si="10"/>
        <v>-</v>
      </c>
      <c r="BI62" s="177" t="str">
        <f t="shared" si="10"/>
        <v>-</v>
      </c>
      <c r="BJ62" s="177" t="str">
        <f t="shared" si="10"/>
        <v>-</v>
      </c>
      <c r="BK62" s="177" t="str">
        <f t="shared" si="10"/>
        <v>-</v>
      </c>
      <c r="BL62" s="177" t="str">
        <f t="shared" si="10"/>
        <v>-</v>
      </c>
      <c r="BM62" s="177" t="str">
        <f t="shared" si="10"/>
        <v>-</v>
      </c>
      <c r="BN62" s="177">
        <f t="shared" si="10"/>
        <v>2865</v>
      </c>
      <c r="BO62" s="177">
        <f t="shared" si="10"/>
        <v>2865</v>
      </c>
      <c r="BP62" s="177">
        <f t="shared" si="10"/>
        <v>2865</v>
      </c>
      <c r="BQ62" s="177">
        <f t="shared" si="10"/>
        <v>2865</v>
      </c>
      <c r="BR62" s="177">
        <f t="shared" si="10"/>
        <v>2865</v>
      </c>
      <c r="BS62" s="177">
        <f t="shared" si="10"/>
        <v>2865</v>
      </c>
      <c r="BT62" s="177">
        <f t="shared" si="5"/>
        <v>2865</v>
      </c>
      <c r="BU62" s="177">
        <f t="shared" si="5"/>
        <v>2865.29</v>
      </c>
    </row>
    <row r="63" spans="1:73" s="356" customFormat="1" outlineLevel="1">
      <c r="B63" s="163" t="s">
        <v>170</v>
      </c>
      <c r="F63" s="177" t="str">
        <f t="shared" si="6"/>
        <v>-</v>
      </c>
      <c r="G63" s="177" t="str">
        <f t="shared" si="6"/>
        <v>-</v>
      </c>
      <c r="H63" s="177" t="str">
        <f t="shared" si="6"/>
        <v>-</v>
      </c>
      <c r="I63" s="177" t="str">
        <f t="shared" si="6"/>
        <v>-</v>
      </c>
      <c r="J63" s="177" t="str">
        <f t="shared" si="6"/>
        <v>-</v>
      </c>
      <c r="K63" s="177" t="str">
        <f t="shared" si="6"/>
        <v>-</v>
      </c>
      <c r="L63" s="177" t="str">
        <f t="shared" si="6"/>
        <v>-</v>
      </c>
      <c r="M63" s="177" t="str">
        <f t="shared" si="6"/>
        <v>-</v>
      </c>
      <c r="N63" s="177" t="str">
        <f t="shared" si="6"/>
        <v>-</v>
      </c>
      <c r="O63" s="177" t="str">
        <f t="shared" si="6"/>
        <v>-</v>
      </c>
      <c r="P63" s="177" t="str">
        <f t="shared" si="6"/>
        <v>-</v>
      </c>
      <c r="Q63" s="177" t="str">
        <f t="shared" si="6"/>
        <v>-</v>
      </c>
      <c r="R63" s="177" t="str">
        <f t="shared" si="6"/>
        <v>-</v>
      </c>
      <c r="S63" s="177" t="str">
        <f t="shared" si="6"/>
        <v>-</v>
      </c>
      <c r="T63" s="177" t="str">
        <f t="shared" si="6"/>
        <v>-</v>
      </c>
      <c r="U63" s="177" t="str">
        <f t="shared" si="6"/>
        <v>-</v>
      </c>
      <c r="V63" s="177" t="str">
        <f t="shared" si="10"/>
        <v>-</v>
      </c>
      <c r="W63" s="177" t="str">
        <f t="shared" si="10"/>
        <v>-</v>
      </c>
      <c r="X63" s="177" t="str">
        <f t="shared" si="10"/>
        <v>-</v>
      </c>
      <c r="Y63" s="177" t="str">
        <f t="shared" si="10"/>
        <v>-</v>
      </c>
      <c r="Z63" s="177" t="str">
        <f t="shared" si="10"/>
        <v>-</v>
      </c>
      <c r="AA63" s="177" t="str">
        <f t="shared" si="10"/>
        <v>-</v>
      </c>
      <c r="AB63" s="177" t="str">
        <f t="shared" si="10"/>
        <v>-</v>
      </c>
      <c r="AC63" s="177" t="str">
        <f t="shared" si="10"/>
        <v>-</v>
      </c>
      <c r="AD63" s="177" t="str">
        <f t="shared" si="10"/>
        <v>-</v>
      </c>
      <c r="AE63" s="177" t="str">
        <f t="shared" si="10"/>
        <v>-</v>
      </c>
      <c r="AF63" s="177" t="str">
        <f t="shared" si="10"/>
        <v>-</v>
      </c>
      <c r="AG63" s="177" t="str">
        <f t="shared" si="10"/>
        <v>-</v>
      </c>
      <c r="AH63" s="177" t="str">
        <f t="shared" si="10"/>
        <v>-</v>
      </c>
      <c r="AI63" s="177" t="str">
        <f t="shared" si="10"/>
        <v>-</v>
      </c>
      <c r="AJ63" s="177" t="str">
        <f t="shared" si="10"/>
        <v>-</v>
      </c>
      <c r="AK63" s="177" t="str">
        <f t="shared" si="10"/>
        <v>-</v>
      </c>
      <c r="AL63" s="177" t="str">
        <f t="shared" si="10"/>
        <v>-</v>
      </c>
      <c r="AM63" s="177" t="str">
        <f t="shared" si="10"/>
        <v>-</v>
      </c>
      <c r="AN63" s="177" t="str">
        <f t="shared" si="10"/>
        <v>-</v>
      </c>
      <c r="AO63" s="177" t="str">
        <f t="shared" si="10"/>
        <v>-</v>
      </c>
      <c r="AP63" s="177" t="str">
        <f t="shared" si="10"/>
        <v>-</v>
      </c>
      <c r="AQ63" s="177" t="str">
        <f t="shared" si="10"/>
        <v>-</v>
      </c>
      <c r="AR63" s="177" t="str">
        <f t="shared" si="10"/>
        <v>-</v>
      </c>
      <c r="AS63" s="177" t="str">
        <f t="shared" si="10"/>
        <v>-</v>
      </c>
      <c r="AT63" s="177" t="str">
        <f t="shared" si="10"/>
        <v>-</v>
      </c>
      <c r="AU63" s="177" t="str">
        <f t="shared" si="10"/>
        <v>-</v>
      </c>
      <c r="AV63" s="177" t="str">
        <f t="shared" si="10"/>
        <v>-</v>
      </c>
      <c r="AW63" s="177" t="str">
        <f t="shared" si="10"/>
        <v>-</v>
      </c>
      <c r="AX63" s="177" t="str">
        <f t="shared" si="10"/>
        <v>-</v>
      </c>
      <c r="AY63" s="177" t="str">
        <f t="shared" si="10"/>
        <v>-</v>
      </c>
      <c r="AZ63" s="177" t="str">
        <f t="shared" si="10"/>
        <v>-</v>
      </c>
      <c r="BA63" s="177" t="str">
        <f t="shared" si="10"/>
        <v>-</v>
      </c>
      <c r="BB63" s="177" t="str">
        <f t="shared" si="10"/>
        <v>-</v>
      </c>
      <c r="BC63" s="177" t="str">
        <f t="shared" si="10"/>
        <v>-</v>
      </c>
      <c r="BD63" s="177" t="str">
        <f t="shared" si="10"/>
        <v>-</v>
      </c>
      <c r="BE63" s="177" t="str">
        <f t="shared" si="10"/>
        <v>-</v>
      </c>
      <c r="BF63" s="177" t="str">
        <f t="shared" si="10"/>
        <v>-</v>
      </c>
      <c r="BG63" s="177" t="str">
        <f t="shared" si="10"/>
        <v>-</v>
      </c>
      <c r="BH63" s="177" t="str">
        <f t="shared" si="10"/>
        <v>-</v>
      </c>
      <c r="BI63" s="177" t="str">
        <f t="shared" si="10"/>
        <v>-</v>
      </c>
      <c r="BJ63" s="177" t="str">
        <f t="shared" si="10"/>
        <v>-</v>
      </c>
      <c r="BK63" s="177" t="str">
        <f t="shared" si="10"/>
        <v>-</v>
      </c>
      <c r="BL63" s="177" t="str">
        <f t="shared" si="10"/>
        <v>-</v>
      </c>
      <c r="BM63" s="177" t="str">
        <f t="shared" si="10"/>
        <v>-</v>
      </c>
      <c r="BN63" s="177">
        <f t="shared" si="10"/>
        <v>2755</v>
      </c>
      <c r="BO63" s="177">
        <f t="shared" si="10"/>
        <v>2755</v>
      </c>
      <c r="BP63" s="177">
        <f t="shared" si="10"/>
        <v>2755</v>
      </c>
      <c r="BQ63" s="177">
        <f t="shared" si="10"/>
        <v>2755</v>
      </c>
      <c r="BR63" s="177">
        <f t="shared" si="10"/>
        <v>2755</v>
      </c>
      <c r="BS63" s="177">
        <f t="shared" si="10"/>
        <v>2755</v>
      </c>
      <c r="BT63" s="177">
        <f t="shared" si="5"/>
        <v>2755</v>
      </c>
      <c r="BU63" s="177">
        <f t="shared" si="5"/>
        <v>2755.44</v>
      </c>
    </row>
    <row r="64" spans="1:73" s="356" customFormat="1" outlineLevel="1">
      <c r="B64" s="163"/>
      <c r="F64" s="178"/>
    </row>
    <row r="65" spans="1:73" s="356" customFormat="1">
      <c r="B65" s="180" t="s">
        <v>7</v>
      </c>
      <c r="F65" s="181">
        <f>SUM(F49:F64)</f>
        <v>16453.261999999999</v>
      </c>
      <c r="G65" s="181">
        <f t="shared" ref="G65:BR65" si="11">SUM(G49:G64)</f>
        <v>16453.261999999999</v>
      </c>
      <c r="H65" s="181">
        <f t="shared" si="11"/>
        <v>16453.261999999999</v>
      </c>
      <c r="I65" s="181">
        <f t="shared" si="11"/>
        <v>16453.261999999999</v>
      </c>
      <c r="J65" s="181">
        <f t="shared" si="11"/>
        <v>16453.261999999999</v>
      </c>
      <c r="K65" s="181">
        <f t="shared" si="11"/>
        <v>16453.261999999999</v>
      </c>
      <c r="L65" s="181">
        <f t="shared" si="11"/>
        <v>16453.261999999999</v>
      </c>
      <c r="M65" s="181">
        <f t="shared" si="11"/>
        <v>16453.261999999999</v>
      </c>
      <c r="N65" s="181">
        <f t="shared" si="11"/>
        <v>19443.762370102209</v>
      </c>
      <c r="O65" s="181">
        <f t="shared" si="11"/>
        <v>19443.735945102213</v>
      </c>
      <c r="P65" s="181">
        <f t="shared" si="11"/>
        <v>25458.305945102213</v>
      </c>
      <c r="Q65" s="181">
        <f t="shared" si="11"/>
        <v>57305.75384010221</v>
      </c>
      <c r="R65" s="181">
        <f t="shared" si="11"/>
        <v>57300.391765102206</v>
      </c>
      <c r="S65" s="181">
        <f t="shared" si="11"/>
        <v>57300.391765102206</v>
      </c>
      <c r="T65" s="181">
        <f t="shared" si="11"/>
        <v>57300.391765102206</v>
      </c>
      <c r="U65" s="181">
        <f t="shared" si="11"/>
        <v>57300.391765102206</v>
      </c>
      <c r="V65" s="181">
        <f t="shared" si="11"/>
        <v>57300.391765102206</v>
      </c>
      <c r="W65" s="181">
        <f t="shared" si="11"/>
        <v>57300.391765102206</v>
      </c>
      <c r="X65" s="181">
        <f t="shared" si="11"/>
        <v>57300.391765102206</v>
      </c>
      <c r="Y65" s="181">
        <f t="shared" si="11"/>
        <v>57300.391765102206</v>
      </c>
      <c r="Z65" s="181">
        <f t="shared" si="11"/>
        <v>57300.391765102206</v>
      </c>
      <c r="AA65" s="181">
        <f t="shared" si="11"/>
        <v>57300.391765102206</v>
      </c>
      <c r="AB65" s="181">
        <f t="shared" si="11"/>
        <v>57300.391765102206</v>
      </c>
      <c r="AC65" s="181">
        <f t="shared" si="11"/>
        <v>57300.391765102206</v>
      </c>
      <c r="AD65" s="181">
        <f t="shared" si="11"/>
        <v>57300.391765102206</v>
      </c>
      <c r="AE65" s="181">
        <f t="shared" si="11"/>
        <v>57300.391765102206</v>
      </c>
      <c r="AF65" s="181">
        <f t="shared" si="11"/>
        <v>57531.396370102215</v>
      </c>
      <c r="AG65" s="181">
        <f t="shared" si="11"/>
        <v>58560.781600102215</v>
      </c>
      <c r="AH65" s="181">
        <f t="shared" si="11"/>
        <v>58560.781600102215</v>
      </c>
      <c r="AI65" s="181">
        <f t="shared" si="11"/>
        <v>58560.781600102215</v>
      </c>
      <c r="AJ65" s="181">
        <f t="shared" si="11"/>
        <v>58898.828353823548</v>
      </c>
      <c r="AK65" s="181">
        <f t="shared" si="11"/>
        <v>58898.828370531999</v>
      </c>
      <c r="AL65" s="181">
        <f t="shared" si="11"/>
        <v>58898.828370531999</v>
      </c>
      <c r="AM65" s="181">
        <f t="shared" si="11"/>
        <v>58898.828370531999</v>
      </c>
      <c r="AN65" s="181">
        <f t="shared" si="11"/>
        <v>58959.314253823548</v>
      </c>
      <c r="AO65" s="181">
        <f t="shared" si="11"/>
        <v>96117.677753823547</v>
      </c>
      <c r="AP65" s="181">
        <f t="shared" si="11"/>
        <v>96335.716453823552</v>
      </c>
      <c r="AQ65" s="181">
        <f t="shared" si="11"/>
        <v>96335.716453823552</v>
      </c>
      <c r="AR65" s="181">
        <f t="shared" si="11"/>
        <v>96335.716453823552</v>
      </c>
      <c r="AS65" s="181">
        <f t="shared" si="11"/>
        <v>95788.716470532003</v>
      </c>
      <c r="AT65" s="181">
        <f t="shared" si="11"/>
        <v>95788.716470532003</v>
      </c>
      <c r="AU65" s="181">
        <f t="shared" si="11"/>
        <v>95788.716470532003</v>
      </c>
      <c r="AV65" s="181">
        <f t="shared" si="11"/>
        <v>95743.966470532003</v>
      </c>
      <c r="AW65" s="181">
        <f t="shared" si="11"/>
        <v>95743.816453823543</v>
      </c>
      <c r="AX65" s="181">
        <f t="shared" si="11"/>
        <v>95784.953270532002</v>
      </c>
      <c r="AY65" s="181">
        <f t="shared" si="11"/>
        <v>95785.453270532002</v>
      </c>
      <c r="AZ65" s="181">
        <f t="shared" si="11"/>
        <v>95451.907770532009</v>
      </c>
      <c r="BA65" s="181">
        <f t="shared" si="11"/>
        <v>102657.784370532</v>
      </c>
      <c r="BB65" s="181">
        <f t="shared" si="11"/>
        <v>103401.9222248</v>
      </c>
      <c r="BC65" s="181">
        <f t="shared" si="11"/>
        <v>103451.04300000001</v>
      </c>
      <c r="BD65" s="181">
        <f t="shared" si="11"/>
        <v>103424.87850000001</v>
      </c>
      <c r="BE65" s="181">
        <f t="shared" si="11"/>
        <v>103450.13915382355</v>
      </c>
      <c r="BF65" s="181">
        <f t="shared" si="11"/>
        <v>103581.42515382355</v>
      </c>
      <c r="BG65" s="181">
        <f t="shared" si="11"/>
        <v>103714.5905548</v>
      </c>
      <c r="BH65" s="181">
        <f t="shared" si="11"/>
        <v>103714.9905548</v>
      </c>
      <c r="BI65" s="181">
        <f t="shared" si="11"/>
        <v>103681.1180098</v>
      </c>
      <c r="BJ65" s="181">
        <f t="shared" si="11"/>
        <v>103467.07181723866</v>
      </c>
      <c r="BK65" s="181">
        <f t="shared" si="11"/>
        <v>103469.37681723865</v>
      </c>
      <c r="BL65" s="181">
        <f t="shared" si="11"/>
        <v>103497.11081723866</v>
      </c>
      <c r="BM65" s="181">
        <f t="shared" si="11"/>
        <v>115166.68381723866</v>
      </c>
      <c r="BN65" s="181">
        <f t="shared" si="11"/>
        <v>127662.7738848</v>
      </c>
      <c r="BO65" s="181">
        <f t="shared" si="11"/>
        <v>128211.2863848</v>
      </c>
      <c r="BP65" s="181">
        <f t="shared" si="11"/>
        <v>128485.66038479999</v>
      </c>
      <c r="BQ65" s="181">
        <f t="shared" si="11"/>
        <v>128698.94788479999</v>
      </c>
      <c r="BR65" s="181">
        <f t="shared" si="11"/>
        <v>128648.7938848</v>
      </c>
      <c r="BS65" s="181">
        <f t="shared" ref="BS65:BU65" si="12">SUM(BS49:BS64)</f>
        <v>128620.00906492704</v>
      </c>
      <c r="BT65" s="181">
        <f t="shared" si="12"/>
        <v>128207.13696492703</v>
      </c>
      <c r="BU65" s="181">
        <f t="shared" si="12"/>
        <v>127135.28847178622</v>
      </c>
    </row>
    <row r="66" spans="1:73">
      <c r="A66" s="353"/>
      <c r="Q66" s="176"/>
      <c r="AX66" s="183"/>
      <c r="AY66" s="183"/>
      <c r="AZ66" s="183"/>
      <c r="BA66" s="183"/>
      <c r="BJ66" s="183"/>
      <c r="BK66" s="183"/>
      <c r="BL66" s="183"/>
      <c r="BM66" s="183"/>
    </row>
    <row r="67" spans="1:73">
      <c r="A67" s="353"/>
      <c r="B67" s="162" t="s">
        <v>124</v>
      </c>
      <c r="C67" s="168"/>
      <c r="D67" s="168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2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</row>
    <row r="68" spans="1:73">
      <c r="A68" s="353"/>
      <c r="B68" s="174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7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</row>
    <row r="69" spans="1:73" outlineLevel="2">
      <c r="A69" s="354">
        <v>0.54200000000000004</v>
      </c>
      <c r="B69" s="163" t="s">
        <v>52</v>
      </c>
      <c r="F69" s="164">
        <v>1</v>
      </c>
      <c r="G69" s="164">
        <v>1</v>
      </c>
      <c r="H69" s="164">
        <v>1</v>
      </c>
      <c r="I69" s="164">
        <v>1</v>
      </c>
      <c r="J69" s="164">
        <v>1</v>
      </c>
      <c r="K69" s="164">
        <v>1</v>
      </c>
      <c r="L69" s="164">
        <v>1</v>
      </c>
      <c r="M69" s="164">
        <v>1</v>
      </c>
      <c r="N69" s="164">
        <v>1</v>
      </c>
      <c r="O69" s="164">
        <v>1</v>
      </c>
      <c r="P69" s="164">
        <v>1</v>
      </c>
      <c r="Q69" s="164">
        <v>1</v>
      </c>
      <c r="R69" s="164">
        <v>1</v>
      </c>
      <c r="S69" s="164">
        <v>1</v>
      </c>
      <c r="T69" s="164">
        <v>1</v>
      </c>
      <c r="U69" s="164">
        <v>1</v>
      </c>
      <c r="V69" s="164">
        <v>1</v>
      </c>
      <c r="W69" s="164">
        <v>1</v>
      </c>
      <c r="X69" s="164">
        <v>1</v>
      </c>
      <c r="Y69" s="164">
        <v>1</v>
      </c>
      <c r="Z69" s="164">
        <v>1</v>
      </c>
      <c r="AA69" s="164">
        <v>1</v>
      </c>
      <c r="AB69" s="164">
        <v>1</v>
      </c>
      <c r="AC69" s="164">
        <v>1</v>
      </c>
      <c r="AD69" s="164">
        <v>1</v>
      </c>
      <c r="AE69" s="164">
        <v>1</v>
      </c>
      <c r="AF69" s="164">
        <v>1</v>
      </c>
      <c r="AG69" s="164">
        <v>1</v>
      </c>
      <c r="AH69" s="164">
        <v>1</v>
      </c>
      <c r="AI69" s="164">
        <v>1</v>
      </c>
      <c r="AJ69" s="164">
        <v>1</v>
      </c>
      <c r="AK69" s="164">
        <v>1</v>
      </c>
      <c r="AL69" s="164">
        <v>1</v>
      </c>
      <c r="AM69" s="164">
        <v>1</v>
      </c>
      <c r="AN69" s="164">
        <v>1</v>
      </c>
      <c r="AO69" s="164">
        <v>1</v>
      </c>
      <c r="AP69" s="164">
        <v>1</v>
      </c>
      <c r="AQ69" s="164">
        <v>0.99039999999999995</v>
      </c>
      <c r="AR69" s="164">
        <v>0.99039999999999995</v>
      </c>
      <c r="AS69" s="164">
        <v>0.98850000000000005</v>
      </c>
      <c r="AT69" s="164">
        <v>0.99119999999999997</v>
      </c>
      <c r="AU69" s="164">
        <v>0.99439999999999995</v>
      </c>
      <c r="AV69" s="164">
        <v>0.99309999999999998</v>
      </c>
      <c r="AW69" s="164">
        <v>0.98140000000000005</v>
      </c>
      <c r="AX69" s="164">
        <v>0.98140000000000005</v>
      </c>
      <c r="AY69" s="164">
        <v>0.98009999999999997</v>
      </c>
      <c r="AZ69" s="164">
        <v>0.99170000000000003</v>
      </c>
      <c r="BA69" s="164">
        <v>0.98619999999999997</v>
      </c>
      <c r="BB69" s="164">
        <v>0.98699999999999999</v>
      </c>
      <c r="BC69" s="164">
        <v>0.98699999999999999</v>
      </c>
      <c r="BD69" s="164">
        <v>0.98699999999999999</v>
      </c>
      <c r="BE69" s="164">
        <v>0.98680000000000001</v>
      </c>
      <c r="BF69" s="164">
        <v>0.991795978413479</v>
      </c>
      <c r="BG69" s="164">
        <v>0.98655021607621884</v>
      </c>
      <c r="BH69" s="164">
        <v>0.99</v>
      </c>
      <c r="BI69" s="164">
        <v>0.9919505831489579</v>
      </c>
      <c r="BJ69" s="164">
        <v>0.99484241880615665</v>
      </c>
      <c r="BK69" s="164">
        <v>0.99353748862458202</v>
      </c>
      <c r="BL69" s="164">
        <v>0.99639590711755521</v>
      </c>
      <c r="BM69" s="164">
        <v>0.99540167459826012</v>
      </c>
      <c r="BN69" s="164">
        <v>0.99804260472763773</v>
      </c>
      <c r="BO69" s="164">
        <v>0.99863725685255389</v>
      </c>
      <c r="BP69" s="164">
        <v>0.998637256852554</v>
      </c>
      <c r="BQ69" s="164">
        <v>0.99727459623900339</v>
      </c>
      <c r="BR69" s="164">
        <v>0.99719999999999998</v>
      </c>
      <c r="BS69" s="164">
        <v>0.99629999999999996</v>
      </c>
      <c r="BT69" s="164">
        <v>0.99629999999999996</v>
      </c>
      <c r="BU69" s="164">
        <v>0.99781125942868398</v>
      </c>
    </row>
    <row r="70" spans="1:73" outlineLevel="2">
      <c r="A70" s="355">
        <v>0.25</v>
      </c>
      <c r="B70" s="163" t="s">
        <v>56</v>
      </c>
      <c r="F70" s="178" t="s">
        <v>103</v>
      </c>
      <c r="G70" s="178" t="s">
        <v>103</v>
      </c>
      <c r="H70" s="178" t="s">
        <v>103</v>
      </c>
      <c r="I70" s="178" t="s">
        <v>103</v>
      </c>
      <c r="J70" s="178" t="s">
        <v>103</v>
      </c>
      <c r="K70" s="178" t="s">
        <v>103</v>
      </c>
      <c r="L70" s="178" t="s">
        <v>103</v>
      </c>
      <c r="M70" s="178" t="s">
        <v>103</v>
      </c>
      <c r="N70" s="178" t="s">
        <v>103</v>
      </c>
      <c r="O70" s="178" t="s">
        <v>103</v>
      </c>
      <c r="P70" s="164">
        <v>0.95206882561472861</v>
      </c>
      <c r="Q70" s="164">
        <v>0.95851380515865203</v>
      </c>
      <c r="R70" s="164">
        <v>0.95851380515865159</v>
      </c>
      <c r="S70" s="164">
        <v>0.95059994575445406</v>
      </c>
      <c r="T70" s="164">
        <v>0.94923881518409381</v>
      </c>
      <c r="U70" s="164">
        <v>0.95321987250632734</v>
      </c>
      <c r="V70" s="164">
        <v>0.95200101169607199</v>
      </c>
      <c r="W70" s="164">
        <v>0.95200101169607199</v>
      </c>
      <c r="X70" s="164">
        <v>0.95059911376755279</v>
      </c>
      <c r="Y70" s="164">
        <v>0.93276713851417126</v>
      </c>
      <c r="Z70" s="164">
        <v>0.93276713851417126</v>
      </c>
      <c r="AA70" s="164">
        <v>0.93398599932442661</v>
      </c>
      <c r="AB70" s="164">
        <v>0.95480397556620877</v>
      </c>
      <c r="AC70" s="164">
        <v>0.95580943173630672</v>
      </c>
      <c r="AD70" s="164">
        <v>0.94769270959210306</v>
      </c>
      <c r="AE70" s="164">
        <v>0.9500396636060312</v>
      </c>
      <c r="AF70" s="164">
        <v>0.95320318456950537</v>
      </c>
      <c r="AG70" s="164">
        <v>0.9577</v>
      </c>
      <c r="AH70" s="164">
        <v>0.96</v>
      </c>
      <c r="AI70" s="164">
        <v>0.9607204083939147</v>
      </c>
      <c r="AJ70" s="164">
        <v>0.9607204083939147</v>
      </c>
      <c r="AK70" s="164">
        <v>0.97</v>
      </c>
      <c r="AL70" s="164">
        <v>0.97</v>
      </c>
      <c r="AM70" s="164">
        <v>0.97</v>
      </c>
      <c r="AN70" s="164">
        <v>0.96803553043471013</v>
      </c>
      <c r="AO70" s="164">
        <v>0.96597481342311209</v>
      </c>
      <c r="AP70" s="164">
        <v>0.96930000000000005</v>
      </c>
      <c r="AQ70" s="164">
        <v>0.96930000000000005</v>
      </c>
      <c r="AR70" s="164">
        <v>0.96930000000000005</v>
      </c>
      <c r="AS70" s="164">
        <v>0.96919999999999995</v>
      </c>
      <c r="AT70" s="164">
        <v>0.96970000000000001</v>
      </c>
      <c r="AU70" s="164">
        <v>0.97489999999999999</v>
      </c>
      <c r="AV70" s="164">
        <v>0.98</v>
      </c>
      <c r="AW70" s="164">
        <v>0.97609999999999997</v>
      </c>
      <c r="AX70" s="164">
        <v>0.97740000000000005</v>
      </c>
      <c r="AY70" s="164">
        <v>0.98</v>
      </c>
      <c r="AZ70" s="164">
        <v>0.97989999999999999</v>
      </c>
      <c r="BA70" s="164">
        <v>0.97989999999999999</v>
      </c>
      <c r="BB70" s="164">
        <v>0.97799999999999998</v>
      </c>
      <c r="BC70" s="164">
        <v>0.98</v>
      </c>
      <c r="BD70" s="164">
        <v>0.98</v>
      </c>
      <c r="BE70" s="164">
        <v>0.97263171624204903</v>
      </c>
      <c r="BF70" s="164">
        <v>0.97263171624204903</v>
      </c>
      <c r="BG70" s="164">
        <v>0.9682089805786146</v>
      </c>
      <c r="BH70" s="164">
        <v>0.97551208196061479</v>
      </c>
      <c r="BI70" s="164">
        <v>0.97551208196061479</v>
      </c>
      <c r="BJ70" s="164">
        <v>0.98143750851113043</v>
      </c>
      <c r="BK70" s="164">
        <v>0.98784111475204772</v>
      </c>
      <c r="BL70" s="164">
        <v>0.99091319477428308</v>
      </c>
      <c r="BM70" s="164">
        <v>0.98880500869628685</v>
      </c>
      <c r="BN70" s="164">
        <v>0.98103301109236929</v>
      </c>
      <c r="BO70" s="164">
        <v>0.98229914229827942</v>
      </c>
      <c r="BP70" s="164">
        <v>0.98483001322185959</v>
      </c>
      <c r="BQ70" s="164">
        <v>0.98715470352491774</v>
      </c>
      <c r="BR70" s="164">
        <v>0.97870648666256943</v>
      </c>
      <c r="BS70" s="164">
        <v>0.97397596432684896</v>
      </c>
      <c r="BT70" s="164">
        <v>0.88897619141572071</v>
      </c>
      <c r="BU70" s="164">
        <v>0.88900000000000001</v>
      </c>
    </row>
    <row r="71" spans="1:73" outlineLevel="2">
      <c r="A71" s="354">
        <v>6.6699999999999995E-2</v>
      </c>
      <c r="B71" s="163" t="s">
        <v>60</v>
      </c>
      <c r="F71" s="164" t="s">
        <v>103</v>
      </c>
      <c r="G71" s="164" t="s">
        <v>103</v>
      </c>
      <c r="H71" s="164" t="s">
        <v>103</v>
      </c>
      <c r="I71" s="164" t="s">
        <v>103</v>
      </c>
      <c r="J71" s="164" t="s">
        <v>103</v>
      </c>
      <c r="K71" s="164" t="s">
        <v>103</v>
      </c>
      <c r="L71" s="164" t="s">
        <v>103</v>
      </c>
      <c r="M71" s="164" t="s">
        <v>103</v>
      </c>
      <c r="N71" s="164">
        <v>0.96560382559502178</v>
      </c>
      <c r="O71" s="164">
        <v>0.96481508026632201</v>
      </c>
      <c r="P71" s="164">
        <v>0.96465005116159119</v>
      </c>
      <c r="Q71" s="164">
        <v>0.96387202490870549</v>
      </c>
      <c r="R71" s="164">
        <v>0.96065630216428743</v>
      </c>
      <c r="S71" s="164">
        <v>0.95842360799771198</v>
      </c>
      <c r="T71" s="164">
        <v>0.95552767101510061</v>
      </c>
      <c r="U71" s="164">
        <v>0.95340618726010284</v>
      </c>
      <c r="V71" s="164">
        <v>0.9493132868115135</v>
      </c>
      <c r="W71" s="164">
        <v>0.95522999334716252</v>
      </c>
      <c r="X71" s="164">
        <v>0.95777398734052399</v>
      </c>
      <c r="Y71" s="164">
        <v>0.95442427614842229</v>
      </c>
      <c r="Z71" s="164">
        <v>0.95657702387454624</v>
      </c>
      <c r="AA71" s="164">
        <v>0.96127246152812962</v>
      </c>
      <c r="AB71" s="164">
        <v>0.95964401944203459</v>
      </c>
      <c r="AC71" s="164">
        <v>0.96062660139171774</v>
      </c>
      <c r="AD71" s="164">
        <v>0.94</v>
      </c>
      <c r="AE71" s="164">
        <v>0.96</v>
      </c>
      <c r="AF71" s="164">
        <v>0.96099999999999997</v>
      </c>
      <c r="AG71" s="164">
        <v>0.95899999999999996</v>
      </c>
      <c r="AH71" s="164">
        <v>0.96517826415283703</v>
      </c>
      <c r="AI71" s="164">
        <v>0.96805054831740234</v>
      </c>
      <c r="AJ71" s="164">
        <v>0.96772989141932075</v>
      </c>
      <c r="AK71" s="164">
        <v>0.96099999999999997</v>
      </c>
      <c r="AL71" s="164">
        <v>0.96599999999999997</v>
      </c>
      <c r="AM71" s="164">
        <v>0.96093477092785073</v>
      </c>
      <c r="AN71" s="164">
        <v>0.96590194668969498</v>
      </c>
      <c r="AO71" s="164">
        <v>0.96599999999999997</v>
      </c>
      <c r="AP71" s="164">
        <v>0.95931224702355822</v>
      </c>
      <c r="AQ71" s="164">
        <v>0.95817712160434965</v>
      </c>
      <c r="AR71" s="164">
        <v>0.95533509943454087</v>
      </c>
      <c r="AS71" s="164">
        <v>0.95597961979968504</v>
      </c>
      <c r="AT71" s="164">
        <v>0.95099999999999996</v>
      </c>
      <c r="AU71" s="164">
        <v>0.96299999999999997</v>
      </c>
      <c r="AV71" s="164">
        <v>0.96299999999999997</v>
      </c>
      <c r="AW71" s="164">
        <v>0.96299999999999997</v>
      </c>
      <c r="AX71" s="164">
        <v>0.95799999999999996</v>
      </c>
      <c r="AY71" s="164">
        <v>0.96499999999999997</v>
      </c>
      <c r="AZ71" s="164">
        <v>0.96399999999999997</v>
      </c>
      <c r="BA71" s="164">
        <v>0.96099999999999997</v>
      </c>
      <c r="BB71" s="164">
        <v>0.96599999999999997</v>
      </c>
      <c r="BC71" s="164">
        <v>0.95799999999999996</v>
      </c>
      <c r="BD71" s="164">
        <v>0.95899999999999996</v>
      </c>
      <c r="BE71" s="164">
        <v>0.96</v>
      </c>
      <c r="BF71" s="164">
        <v>0.94111256313069636</v>
      </c>
      <c r="BG71" s="164">
        <v>0.93939925324213436</v>
      </c>
      <c r="BH71" s="164">
        <v>0.93538382723590863</v>
      </c>
      <c r="BI71" s="164">
        <v>0.93700000000000006</v>
      </c>
      <c r="BJ71" s="164">
        <v>0.94342490018698666</v>
      </c>
      <c r="BK71" s="164">
        <v>0.92800000000000005</v>
      </c>
      <c r="BL71" s="164">
        <v>0.93460863918479653</v>
      </c>
      <c r="BM71" s="164">
        <v>0.9316626039336724</v>
      </c>
      <c r="BN71" s="164">
        <v>0.93907599100675598</v>
      </c>
      <c r="BO71" s="164">
        <v>0.93684957200384189</v>
      </c>
      <c r="BP71" s="164">
        <v>0.92526870538592687</v>
      </c>
      <c r="BQ71" s="164">
        <v>0.93894792865808474</v>
      </c>
      <c r="BR71" s="164">
        <v>0.94</v>
      </c>
      <c r="BS71" s="164">
        <v>0.93689692697373073</v>
      </c>
      <c r="BT71" s="164">
        <v>0.93897358120993124</v>
      </c>
      <c r="BU71" s="164">
        <v>0.93790900030830038</v>
      </c>
    </row>
    <row r="72" spans="1:73" outlineLevel="2">
      <c r="A72" s="355">
        <v>0.08</v>
      </c>
      <c r="B72" s="163" t="s">
        <v>64</v>
      </c>
      <c r="F72" s="164" t="s">
        <v>103</v>
      </c>
      <c r="G72" s="164" t="s">
        <v>103</v>
      </c>
      <c r="H72" s="164" t="s">
        <v>103</v>
      </c>
      <c r="I72" s="164" t="s">
        <v>103</v>
      </c>
      <c r="J72" s="164" t="s">
        <v>103</v>
      </c>
      <c r="K72" s="164" t="s">
        <v>103</v>
      </c>
      <c r="L72" s="164" t="s">
        <v>103</v>
      </c>
      <c r="M72" s="164" t="s">
        <v>103</v>
      </c>
      <c r="N72" s="164" t="s">
        <v>103</v>
      </c>
      <c r="O72" s="164" t="s">
        <v>103</v>
      </c>
      <c r="P72" s="164" t="s">
        <v>103</v>
      </c>
      <c r="Q72" s="164">
        <v>0.99612973975399166</v>
      </c>
      <c r="R72" s="164">
        <v>0.99612973975399166</v>
      </c>
      <c r="S72" s="164">
        <v>0.99290677042020781</v>
      </c>
      <c r="T72" s="164">
        <v>0.99104580904756268</v>
      </c>
      <c r="U72" s="164">
        <v>0.99025018063462023</v>
      </c>
      <c r="V72" s="164">
        <v>0.99025018063462023</v>
      </c>
      <c r="W72" s="164">
        <v>0.99262358064610956</v>
      </c>
      <c r="X72" s="164">
        <v>0.99262358064610956</v>
      </c>
      <c r="Y72" s="164">
        <v>0.99383725110653032</v>
      </c>
      <c r="Z72" s="164">
        <v>0.9892253033569316</v>
      </c>
      <c r="AA72" s="164">
        <v>0.99211114200726525</v>
      </c>
      <c r="AB72" s="164">
        <v>0.99483515792954291</v>
      </c>
      <c r="AC72" s="164">
        <v>0.99486212838421895</v>
      </c>
      <c r="AD72" s="164">
        <v>0.99486212838421895</v>
      </c>
      <c r="AE72" s="164">
        <v>0.99281237382884202</v>
      </c>
      <c r="AF72" s="164">
        <v>0.99302813746624985</v>
      </c>
      <c r="AG72" s="164">
        <v>0.99099999999999999</v>
      </c>
      <c r="AH72" s="164">
        <v>0.98019020104046617</v>
      </c>
      <c r="AI72" s="164">
        <v>0.98656871357134401</v>
      </c>
      <c r="AJ72" s="164">
        <v>0.99099999999999999</v>
      </c>
      <c r="AK72" s="164">
        <v>0.99088398631950658</v>
      </c>
      <c r="AL72" s="164">
        <v>0.995</v>
      </c>
      <c r="AM72" s="164">
        <v>0.995</v>
      </c>
      <c r="AN72" s="164">
        <v>0.995</v>
      </c>
      <c r="AO72" s="164">
        <v>0.99299999999999999</v>
      </c>
      <c r="AP72" s="164">
        <v>0.995</v>
      </c>
      <c r="AQ72" s="164">
        <v>0.995</v>
      </c>
      <c r="AR72" s="164">
        <v>0.99399999999999999</v>
      </c>
      <c r="AS72" s="164">
        <v>0.98264828827963835</v>
      </c>
      <c r="AT72" s="164">
        <v>0.98699999999999999</v>
      </c>
      <c r="AU72" s="164">
        <v>0.985534126929972</v>
      </c>
      <c r="AV72" s="164">
        <v>0.998</v>
      </c>
      <c r="AW72" s="164">
        <v>0.99399999999999999</v>
      </c>
      <c r="AX72" s="164">
        <v>0.96898397712258155</v>
      </c>
      <c r="AY72" s="164">
        <v>0.99399999999999999</v>
      </c>
      <c r="AZ72" s="164">
        <v>0.996</v>
      </c>
      <c r="BA72" s="164">
        <v>0.996</v>
      </c>
      <c r="BB72" s="164">
        <v>0.96799999999999997</v>
      </c>
      <c r="BC72" s="164">
        <v>0.96699999999999997</v>
      </c>
      <c r="BD72" s="164">
        <v>0.96499999999999997</v>
      </c>
      <c r="BE72" s="164">
        <v>0.96117063640293976</v>
      </c>
      <c r="BF72" s="164">
        <v>0.96111669549358769</v>
      </c>
      <c r="BG72" s="164">
        <v>0.9591208818475625</v>
      </c>
      <c r="BH72" s="164">
        <v>0.98474281378977768</v>
      </c>
      <c r="BI72" s="164">
        <v>0.98567868856703544</v>
      </c>
      <c r="BJ72" s="164">
        <v>0.99277191814682764</v>
      </c>
      <c r="BK72" s="164">
        <v>0.99290677042020781</v>
      </c>
      <c r="BL72" s="164">
        <v>0.99182795223316711</v>
      </c>
      <c r="BM72" s="164">
        <v>0.99703324998563825</v>
      </c>
      <c r="BN72" s="164">
        <v>0.98168031866131611</v>
      </c>
      <c r="BO72" s="164">
        <v>0.9742364731707357</v>
      </c>
      <c r="BP72" s="164">
        <v>0.97348130043980718</v>
      </c>
      <c r="BQ72" s="164">
        <v>0.956462943539241</v>
      </c>
      <c r="BR72" s="164">
        <v>0.95760000000000001</v>
      </c>
      <c r="BS72" s="164">
        <v>0.95446712989321592</v>
      </c>
      <c r="BT72" s="164">
        <v>0.94611347842827576</v>
      </c>
      <c r="BU72" s="164">
        <v>0.9681601140539644</v>
      </c>
    </row>
    <row r="73" spans="1:73" outlineLevel="2">
      <c r="A73" s="355">
        <v>0.28000000000000003</v>
      </c>
      <c r="B73" s="163" t="s">
        <v>84</v>
      </c>
      <c r="F73" s="164" t="s">
        <v>103</v>
      </c>
      <c r="G73" s="164" t="s">
        <v>103</v>
      </c>
      <c r="H73" s="164" t="s">
        <v>103</v>
      </c>
      <c r="I73" s="164" t="s">
        <v>103</v>
      </c>
      <c r="J73" s="164" t="s">
        <v>103</v>
      </c>
      <c r="K73" s="164" t="s">
        <v>103</v>
      </c>
      <c r="L73" s="164" t="s">
        <v>103</v>
      </c>
      <c r="M73" s="164" t="s">
        <v>103</v>
      </c>
      <c r="N73" s="164" t="s">
        <v>103</v>
      </c>
      <c r="O73" s="164" t="s">
        <v>103</v>
      </c>
      <c r="P73" s="164" t="s">
        <v>103</v>
      </c>
      <c r="Q73" s="164">
        <v>0.99491399551411397</v>
      </c>
      <c r="R73" s="164">
        <v>0.99491399551411397</v>
      </c>
      <c r="S73" s="164">
        <v>0.98758754854083675</v>
      </c>
      <c r="T73" s="164">
        <v>0.98758754854083675</v>
      </c>
      <c r="U73" s="164">
        <v>0.98758754854083675</v>
      </c>
      <c r="V73" s="164">
        <v>0.98758754854083675</v>
      </c>
      <c r="W73" s="164">
        <v>0.98</v>
      </c>
      <c r="X73" s="164">
        <v>0.98799999999999999</v>
      </c>
      <c r="Y73" s="164">
        <v>0.98099999999999998</v>
      </c>
      <c r="Z73" s="164">
        <v>0.98099999999999998</v>
      </c>
      <c r="AA73" s="164">
        <v>0.9849</v>
      </c>
      <c r="AB73" s="164">
        <v>0.97989999999999999</v>
      </c>
      <c r="AC73" s="164">
        <v>0.98</v>
      </c>
      <c r="AD73" s="164">
        <v>0.98854513745156447</v>
      </c>
      <c r="AE73" s="164">
        <v>0.98999282940081379</v>
      </c>
      <c r="AF73" s="164">
        <v>0.99</v>
      </c>
      <c r="AG73" s="164">
        <v>0.99119999999999997</v>
      </c>
      <c r="AH73" s="164">
        <v>0.99270000000000003</v>
      </c>
      <c r="AI73" s="164">
        <v>0.9919</v>
      </c>
      <c r="AJ73" s="164">
        <v>0.98899999999999999</v>
      </c>
      <c r="AK73" s="164">
        <v>0.98</v>
      </c>
      <c r="AL73" s="164">
        <v>0.98</v>
      </c>
      <c r="AM73" s="164">
        <v>0.98550000000000004</v>
      </c>
      <c r="AN73" s="164">
        <v>0.98445420914432569</v>
      </c>
      <c r="AO73" s="164">
        <v>0.9857658852477732</v>
      </c>
      <c r="AP73" s="164">
        <v>0.98262660597397067</v>
      </c>
      <c r="AQ73" s="164">
        <v>0.97977202909911754</v>
      </c>
      <c r="AR73" s="164">
        <v>0.97489999999999999</v>
      </c>
      <c r="AS73" s="164">
        <v>0.97670000000000001</v>
      </c>
      <c r="AT73" s="164">
        <v>0.97670000000000001</v>
      </c>
      <c r="AU73" s="164">
        <v>0.97360000000000002</v>
      </c>
      <c r="AV73" s="164">
        <v>0.97499999999999998</v>
      </c>
      <c r="AW73" s="164">
        <v>0.97119999999999995</v>
      </c>
      <c r="AX73" s="164">
        <v>0.96599999999999997</v>
      </c>
      <c r="AY73" s="164">
        <v>0.96809999999999996</v>
      </c>
      <c r="AZ73" s="164">
        <v>0.96530000000000005</v>
      </c>
      <c r="BA73" s="164">
        <v>0.95479999999999998</v>
      </c>
      <c r="BB73" s="164">
        <v>0.96599999999999997</v>
      </c>
      <c r="BC73" s="164">
        <v>0.96599999999999997</v>
      </c>
      <c r="BD73" s="164">
        <v>0.96599999999999997</v>
      </c>
      <c r="BE73" s="164">
        <v>0.96947981669374195</v>
      </c>
      <c r="BF73" s="164">
        <v>0.95455918107334237</v>
      </c>
      <c r="BG73" s="164">
        <v>0.95251438448709247</v>
      </c>
      <c r="BH73" s="164">
        <v>0.92119708428127445</v>
      </c>
      <c r="BI73" s="164">
        <v>0.91855116279574134</v>
      </c>
      <c r="BJ73" s="164">
        <v>0.91742128779519116</v>
      </c>
      <c r="BK73" s="164">
        <v>0.91742128779519116</v>
      </c>
      <c r="BL73" s="164">
        <v>0.91703105996717749</v>
      </c>
      <c r="BM73" s="164">
        <v>0.9159242266265426</v>
      </c>
      <c r="BN73" s="164">
        <v>0.9159242266265426</v>
      </c>
      <c r="BO73" s="164">
        <v>0.92113911782494962</v>
      </c>
      <c r="BP73" s="164">
        <v>0.92171954720130245</v>
      </c>
      <c r="BQ73" s="164">
        <v>0.92629843042050908</v>
      </c>
      <c r="BR73" s="164">
        <v>0.92300000000000004</v>
      </c>
      <c r="BS73" s="164">
        <v>0.92700000000000005</v>
      </c>
      <c r="BT73" s="164">
        <v>0.92821325517214459</v>
      </c>
      <c r="BU73" s="164">
        <v>0.95968079363668479</v>
      </c>
    </row>
    <row r="74" spans="1:73" outlineLevel="2">
      <c r="A74" s="355"/>
      <c r="B74" s="163" t="s">
        <v>123</v>
      </c>
      <c r="F74" s="164" t="s">
        <v>103</v>
      </c>
      <c r="G74" s="164" t="s">
        <v>103</v>
      </c>
      <c r="H74" s="164" t="s">
        <v>103</v>
      </c>
      <c r="I74" s="164" t="s">
        <v>103</v>
      </c>
      <c r="J74" s="164" t="s">
        <v>103</v>
      </c>
      <c r="K74" s="164" t="s">
        <v>103</v>
      </c>
      <c r="L74" s="164" t="s">
        <v>103</v>
      </c>
      <c r="M74" s="164" t="s">
        <v>103</v>
      </c>
      <c r="N74" s="164" t="s">
        <v>103</v>
      </c>
      <c r="O74" s="164" t="s">
        <v>103</v>
      </c>
      <c r="P74" s="164" t="s">
        <v>103</v>
      </c>
      <c r="Q74" s="164" t="s">
        <v>103</v>
      </c>
      <c r="R74" s="164" t="s">
        <v>103</v>
      </c>
      <c r="S74" s="164" t="s">
        <v>103</v>
      </c>
      <c r="T74" s="164" t="s">
        <v>103</v>
      </c>
      <c r="U74" s="164" t="s">
        <v>103</v>
      </c>
      <c r="V74" s="164" t="s">
        <v>103</v>
      </c>
      <c r="W74" s="164" t="s">
        <v>103</v>
      </c>
      <c r="X74" s="164" t="s">
        <v>103</v>
      </c>
      <c r="Y74" s="164" t="s">
        <v>103</v>
      </c>
      <c r="Z74" s="164" t="s">
        <v>103</v>
      </c>
      <c r="AA74" s="164" t="s">
        <v>103</v>
      </c>
      <c r="AB74" s="164" t="s">
        <v>103</v>
      </c>
      <c r="AC74" s="164" t="s">
        <v>103</v>
      </c>
      <c r="AD74" s="164" t="s">
        <v>103</v>
      </c>
      <c r="AE74" s="164" t="s">
        <v>103</v>
      </c>
      <c r="AF74" s="164">
        <v>1</v>
      </c>
      <c r="AG74" s="164">
        <v>1</v>
      </c>
      <c r="AH74" s="164">
        <v>1</v>
      </c>
      <c r="AI74" s="164">
        <v>1</v>
      </c>
      <c r="AJ74" s="164">
        <v>1</v>
      </c>
      <c r="AK74" s="164">
        <v>1</v>
      </c>
      <c r="AL74" s="164">
        <v>1</v>
      </c>
      <c r="AM74" s="164">
        <v>1</v>
      </c>
      <c r="AN74" s="164">
        <v>1</v>
      </c>
      <c r="AO74" s="164">
        <v>1</v>
      </c>
      <c r="AP74" s="164">
        <v>1</v>
      </c>
      <c r="AQ74" s="164">
        <v>1</v>
      </c>
      <c r="AR74" s="164">
        <v>1</v>
      </c>
      <c r="AS74" s="164">
        <v>1</v>
      </c>
      <c r="AT74" s="164">
        <v>1</v>
      </c>
      <c r="AU74" s="164">
        <v>1</v>
      </c>
      <c r="AV74" s="164">
        <v>1</v>
      </c>
      <c r="AW74" s="164">
        <v>1</v>
      </c>
      <c r="AX74" s="164">
        <v>1</v>
      </c>
      <c r="AY74" s="164">
        <v>1</v>
      </c>
      <c r="AZ74" s="164">
        <v>1</v>
      </c>
      <c r="BA74" s="164">
        <v>1</v>
      </c>
      <c r="BB74" s="164">
        <v>1</v>
      </c>
      <c r="BC74" s="164">
        <v>1</v>
      </c>
      <c r="BD74" s="164">
        <v>1</v>
      </c>
      <c r="BE74" s="164">
        <v>1</v>
      </c>
      <c r="BF74" s="164">
        <v>1</v>
      </c>
      <c r="BG74" s="164">
        <v>1</v>
      </c>
      <c r="BH74" s="164">
        <v>1</v>
      </c>
      <c r="BI74" s="164">
        <v>1</v>
      </c>
      <c r="BJ74" s="164">
        <v>1</v>
      </c>
      <c r="BK74" s="164">
        <v>1</v>
      </c>
      <c r="BL74" s="164">
        <v>1</v>
      </c>
      <c r="BM74" s="164">
        <v>1</v>
      </c>
      <c r="BN74" s="164">
        <v>1</v>
      </c>
      <c r="BO74" s="164">
        <v>1</v>
      </c>
      <c r="BP74" s="164">
        <v>1</v>
      </c>
      <c r="BQ74" s="164">
        <v>1</v>
      </c>
      <c r="BR74" s="164">
        <v>1</v>
      </c>
      <c r="BS74" s="164">
        <v>1</v>
      </c>
      <c r="BT74" s="164">
        <v>1</v>
      </c>
      <c r="BU74" s="164">
        <v>1</v>
      </c>
    </row>
    <row r="75" spans="1:73" outlineLevel="2">
      <c r="A75" s="355">
        <v>0.4</v>
      </c>
      <c r="B75" s="163" t="s">
        <v>68</v>
      </c>
      <c r="F75" s="164" t="s">
        <v>103</v>
      </c>
      <c r="G75" s="164" t="s">
        <v>103</v>
      </c>
      <c r="H75" s="164" t="s">
        <v>103</v>
      </c>
      <c r="I75" s="164" t="s">
        <v>103</v>
      </c>
      <c r="J75" s="164" t="s">
        <v>103</v>
      </c>
      <c r="K75" s="164" t="s">
        <v>103</v>
      </c>
      <c r="L75" s="164" t="s">
        <v>103</v>
      </c>
      <c r="M75" s="164" t="s">
        <v>103</v>
      </c>
      <c r="N75" s="164" t="s">
        <v>103</v>
      </c>
      <c r="O75" s="164" t="s">
        <v>103</v>
      </c>
      <c r="P75" s="164" t="s">
        <v>103</v>
      </c>
      <c r="Q75" s="164">
        <v>0.94299999999999995</v>
      </c>
      <c r="R75" s="164">
        <v>0.94299999999999995</v>
      </c>
      <c r="S75" s="164">
        <v>0.94699999999999995</v>
      </c>
      <c r="T75" s="164">
        <v>0.94699999999999995</v>
      </c>
      <c r="U75" s="164">
        <v>0.94299999999999995</v>
      </c>
      <c r="V75" s="164">
        <v>0.93899999999999995</v>
      </c>
      <c r="W75" s="164">
        <v>0.93899999999999995</v>
      </c>
      <c r="X75" s="164">
        <v>0.92500000000000004</v>
      </c>
      <c r="Y75" s="164">
        <v>0.92600000000000005</v>
      </c>
      <c r="Z75" s="164">
        <v>0.93200000000000005</v>
      </c>
      <c r="AA75" s="164">
        <v>0.92900000000000005</v>
      </c>
      <c r="AB75" s="164">
        <v>0.92300000000000004</v>
      </c>
      <c r="AC75" s="164">
        <v>0.92400000000000004</v>
      </c>
      <c r="AD75" s="164">
        <v>0.92300000000000004</v>
      </c>
      <c r="AE75" s="164">
        <v>0.92100000000000004</v>
      </c>
      <c r="AF75" s="164">
        <v>0.92200000000000004</v>
      </c>
      <c r="AG75" s="164">
        <v>0.92200000000000004</v>
      </c>
      <c r="AH75" s="164">
        <v>0.92200000000000004</v>
      </c>
      <c r="AI75" s="164">
        <v>0.92300000000000004</v>
      </c>
      <c r="AJ75" s="164">
        <v>0.92700000000000005</v>
      </c>
      <c r="AK75" s="164">
        <v>0.93200000000000005</v>
      </c>
      <c r="AL75" s="164">
        <v>0.93200000000000005</v>
      </c>
      <c r="AM75" s="164">
        <v>0.93400000000000005</v>
      </c>
      <c r="AN75" s="164">
        <v>0.93700000000000006</v>
      </c>
      <c r="AO75" s="164">
        <v>0.93799999999999994</v>
      </c>
      <c r="AP75" s="164">
        <v>0.93799999999999994</v>
      </c>
      <c r="AQ75" s="164">
        <v>0.90500000000000003</v>
      </c>
      <c r="AR75" s="164">
        <v>0.90800000000000003</v>
      </c>
      <c r="AS75" s="164">
        <v>0.90600000000000003</v>
      </c>
      <c r="AT75" s="164">
        <v>0.93799999999999994</v>
      </c>
      <c r="AU75" s="164">
        <v>0.96299999999999997</v>
      </c>
      <c r="AV75" s="164">
        <v>0.96299999999999997</v>
      </c>
      <c r="AW75" s="164">
        <v>0.96799999999999997</v>
      </c>
      <c r="AX75" s="164">
        <v>0.97899999999999998</v>
      </c>
      <c r="AY75" s="164">
        <v>0.98250000000000004</v>
      </c>
      <c r="AZ75" s="164">
        <v>0.98499999999999999</v>
      </c>
      <c r="BA75" s="164">
        <v>0.98509999999999998</v>
      </c>
      <c r="BB75" s="164">
        <v>0.98899999999999999</v>
      </c>
      <c r="BC75" s="164">
        <v>0.98799999999999999</v>
      </c>
      <c r="BD75" s="164">
        <v>0.98699999999999999</v>
      </c>
      <c r="BE75" s="164">
        <v>0.98919427164606599</v>
      </c>
      <c r="BF75" s="164">
        <v>0.98627604942482783</v>
      </c>
      <c r="BG75" s="164">
        <v>0.98899999999999999</v>
      </c>
      <c r="BH75" s="164">
        <v>0.98199999999999998</v>
      </c>
      <c r="BI75" s="164">
        <v>0.97942958651704304</v>
      </c>
      <c r="BJ75" s="164">
        <v>0.9784195608307904</v>
      </c>
      <c r="BK75" s="164">
        <v>0.9555728570811538</v>
      </c>
      <c r="BL75" s="164">
        <v>0.95720493484794278</v>
      </c>
      <c r="BM75" s="164">
        <v>0.87583698126358045</v>
      </c>
      <c r="BN75" s="164">
        <v>0.86768970371326681</v>
      </c>
      <c r="BO75" s="164">
        <v>0.86732448131884343</v>
      </c>
      <c r="BP75" s="164">
        <v>0.86476889837932935</v>
      </c>
      <c r="BQ75" s="164">
        <v>0.84927997116704557</v>
      </c>
      <c r="BR75" s="164">
        <v>0.90600000000000003</v>
      </c>
      <c r="BS75" s="164">
        <v>0.9825629710694932</v>
      </c>
      <c r="BT75" s="164">
        <v>0.98077559882089205</v>
      </c>
      <c r="BU75" s="164">
        <v>0.98149083014138705</v>
      </c>
    </row>
    <row r="76" spans="1:73" outlineLevel="2">
      <c r="A76" s="355">
        <v>0.4</v>
      </c>
      <c r="B76" s="163" t="s">
        <v>72</v>
      </c>
      <c r="F76" s="164" t="s">
        <v>103</v>
      </c>
      <c r="G76" s="164" t="s">
        <v>103</v>
      </c>
      <c r="H76" s="164" t="s">
        <v>103</v>
      </c>
      <c r="I76" s="164" t="s">
        <v>103</v>
      </c>
      <c r="J76" s="164" t="s">
        <v>103</v>
      </c>
      <c r="K76" s="164" t="s">
        <v>103</v>
      </c>
      <c r="L76" s="164" t="s">
        <v>103</v>
      </c>
      <c r="M76" s="164" t="s">
        <v>103</v>
      </c>
      <c r="N76" s="164" t="s">
        <v>103</v>
      </c>
      <c r="O76" s="164" t="s">
        <v>103</v>
      </c>
      <c r="P76" s="164" t="s">
        <v>103</v>
      </c>
      <c r="Q76" s="164">
        <v>0.875</v>
      </c>
      <c r="R76" s="164">
        <v>0.87</v>
      </c>
      <c r="S76" s="164">
        <v>0.86899999999999999</v>
      </c>
      <c r="T76" s="164">
        <v>0.86399999999999999</v>
      </c>
      <c r="U76" s="164">
        <v>0.86299999999999999</v>
      </c>
      <c r="V76" s="164">
        <v>0.85499999999999998</v>
      </c>
      <c r="W76" s="164">
        <v>0.84099999999999997</v>
      </c>
      <c r="X76" s="164">
        <v>0.753</v>
      </c>
      <c r="Y76" s="164">
        <v>0.754</v>
      </c>
      <c r="Z76" s="164">
        <v>0.74399999999999999</v>
      </c>
      <c r="AA76" s="164">
        <v>0.83699999999999997</v>
      </c>
      <c r="AB76" s="164">
        <v>0.88500000000000001</v>
      </c>
      <c r="AC76" s="164">
        <v>0.88400000000000001</v>
      </c>
      <c r="AD76" s="164">
        <v>0.86299999999999999</v>
      </c>
      <c r="AE76" s="164">
        <v>0.86299999999999999</v>
      </c>
      <c r="AF76" s="164">
        <v>0.86299999999999999</v>
      </c>
      <c r="AG76" s="164">
        <v>0.85199999999999998</v>
      </c>
      <c r="AH76" s="164">
        <v>0.85299999999999998</v>
      </c>
      <c r="AI76" s="164">
        <v>0.85399999999999998</v>
      </c>
      <c r="AJ76" s="164">
        <v>0.85299999999999998</v>
      </c>
      <c r="AK76" s="164">
        <v>0.86599999999999999</v>
      </c>
      <c r="AL76" s="164">
        <v>0.86799999999999999</v>
      </c>
      <c r="AM76" s="164">
        <v>0.86799999999999999</v>
      </c>
      <c r="AN76" s="164">
        <v>0.86799999999999999</v>
      </c>
      <c r="AO76" s="164">
        <v>0.879</v>
      </c>
      <c r="AP76" s="164">
        <v>0.879</v>
      </c>
      <c r="AQ76" s="164">
        <v>0.876</v>
      </c>
      <c r="AR76" s="164">
        <v>0.878</v>
      </c>
      <c r="AS76" s="164">
        <v>0.878</v>
      </c>
      <c r="AT76" s="164">
        <v>0.88</v>
      </c>
      <c r="AU76" s="164">
        <v>0.88500000000000001</v>
      </c>
      <c r="AV76" s="164">
        <v>0.88600000000000001</v>
      </c>
      <c r="AW76" s="164">
        <v>0.88300000000000001</v>
      </c>
      <c r="AX76" s="164">
        <v>0.88700000000000001</v>
      </c>
      <c r="AY76" s="164">
        <v>0.89129999999999998</v>
      </c>
      <c r="AZ76" s="164">
        <v>0.88800000000000001</v>
      </c>
      <c r="BA76" s="164">
        <v>0.89100000000000001</v>
      </c>
      <c r="BB76" s="164">
        <v>0.89100000000000001</v>
      </c>
      <c r="BC76" s="164">
        <v>0.89100000000000001</v>
      </c>
      <c r="BD76" s="164">
        <v>0.89100000000000001</v>
      </c>
      <c r="BE76" s="164">
        <v>0.899411903407909</v>
      </c>
      <c r="BF76" s="164">
        <v>0.9446</v>
      </c>
      <c r="BG76" s="164">
        <v>0.94599999999999995</v>
      </c>
      <c r="BH76" s="164">
        <v>0.94509688336546593</v>
      </c>
      <c r="BI76" s="164">
        <v>0.94794499702574464</v>
      </c>
      <c r="BJ76" s="164">
        <v>0.95829609750024203</v>
      </c>
      <c r="BK76" s="164">
        <v>0.9552544025896772</v>
      </c>
      <c r="BL76" s="164">
        <v>0.95948752887794486</v>
      </c>
      <c r="BM76" s="164">
        <v>0.96140384854814831</v>
      </c>
      <c r="BN76" s="164">
        <v>0.96243909207401179</v>
      </c>
      <c r="BO76" s="164">
        <v>0.96187286261130744</v>
      </c>
      <c r="BP76" s="164">
        <v>0.96418759181560509</v>
      </c>
      <c r="BQ76" s="164">
        <v>0.96418759181560509</v>
      </c>
      <c r="BR76" s="164">
        <v>0.97299999999999998</v>
      </c>
      <c r="BS76" s="164">
        <v>0.98099999999999998</v>
      </c>
      <c r="BT76" s="164">
        <v>0.98250576209298601</v>
      </c>
      <c r="BU76" s="164">
        <v>0.97983572066255709</v>
      </c>
    </row>
    <row r="77" spans="1:73" outlineLevel="2">
      <c r="A77" s="355"/>
      <c r="B77" s="163" t="s">
        <v>74</v>
      </c>
      <c r="F77" s="164" t="s">
        <v>103</v>
      </c>
      <c r="G77" s="164" t="s">
        <v>103</v>
      </c>
      <c r="H77" s="164" t="s">
        <v>103</v>
      </c>
      <c r="I77" s="164" t="s">
        <v>103</v>
      </c>
      <c r="J77" s="164" t="s">
        <v>103</v>
      </c>
      <c r="K77" s="164" t="s">
        <v>103</v>
      </c>
      <c r="L77" s="164" t="s">
        <v>103</v>
      </c>
      <c r="M77" s="164" t="s">
        <v>103</v>
      </c>
      <c r="N77" s="164" t="s">
        <v>103</v>
      </c>
      <c r="O77" s="164" t="s">
        <v>103</v>
      </c>
      <c r="P77" s="164" t="s">
        <v>103</v>
      </c>
      <c r="Q77" s="164" t="s">
        <v>103</v>
      </c>
      <c r="R77" s="164" t="s">
        <v>103</v>
      </c>
      <c r="S77" s="164" t="s">
        <v>103</v>
      </c>
      <c r="T77" s="164" t="s">
        <v>103</v>
      </c>
      <c r="U77" s="164" t="s">
        <v>103</v>
      </c>
      <c r="V77" s="164" t="s">
        <v>103</v>
      </c>
      <c r="W77" s="164" t="s">
        <v>103</v>
      </c>
      <c r="X77" s="164" t="s">
        <v>103</v>
      </c>
      <c r="Y77" s="164" t="s">
        <v>103</v>
      </c>
      <c r="Z77" s="164" t="s">
        <v>103</v>
      </c>
      <c r="AA77" s="164" t="s">
        <v>103</v>
      </c>
      <c r="AB77" s="164" t="s">
        <v>103</v>
      </c>
      <c r="AC77" s="164" t="s">
        <v>103</v>
      </c>
      <c r="AD77" s="164" t="s">
        <v>103</v>
      </c>
      <c r="AE77" s="164" t="s">
        <v>103</v>
      </c>
      <c r="AF77" s="164" t="s">
        <v>103</v>
      </c>
      <c r="AG77" s="164" t="s">
        <v>103</v>
      </c>
      <c r="AH77" s="164" t="s">
        <v>103</v>
      </c>
      <c r="AI77" s="164" t="s">
        <v>103</v>
      </c>
      <c r="AJ77" s="164" t="s">
        <v>103</v>
      </c>
      <c r="AK77" s="164" t="s">
        <v>103</v>
      </c>
      <c r="AL77" s="164" t="s">
        <v>103</v>
      </c>
      <c r="AM77" s="164" t="s">
        <v>103</v>
      </c>
      <c r="AN77" s="164" t="s">
        <v>103</v>
      </c>
      <c r="AO77" s="164">
        <v>0.94179999999999997</v>
      </c>
      <c r="AP77" s="164">
        <v>0.94299999999999995</v>
      </c>
      <c r="AQ77" s="164">
        <v>0.94299999999999995</v>
      </c>
      <c r="AR77" s="164">
        <v>0.94</v>
      </c>
      <c r="AS77" s="164">
        <v>0.93500000000000005</v>
      </c>
      <c r="AT77" s="164">
        <v>0.93</v>
      </c>
      <c r="AU77" s="164">
        <v>0.88</v>
      </c>
      <c r="AV77" s="164">
        <v>0.91500000000000004</v>
      </c>
      <c r="AW77" s="164">
        <v>0.91180000000000005</v>
      </c>
      <c r="AX77" s="164">
        <v>0.92</v>
      </c>
      <c r="AY77" s="164">
        <v>0.92300000000000004</v>
      </c>
      <c r="AZ77" s="164">
        <v>0.92300000000000004</v>
      </c>
      <c r="BA77" s="164">
        <v>0.92500000000000004</v>
      </c>
      <c r="BB77" s="164">
        <v>0.92500000000000004</v>
      </c>
      <c r="BC77" s="164">
        <v>0.91700000000000004</v>
      </c>
      <c r="BD77" s="164">
        <v>0.91600000000000004</v>
      </c>
      <c r="BE77" s="164">
        <v>0.91762031957486201</v>
      </c>
      <c r="BF77" s="164">
        <v>0.91999823520375701</v>
      </c>
      <c r="BG77" s="164">
        <v>0.91900000000000004</v>
      </c>
      <c r="BH77" s="164">
        <v>0.92100000000000004</v>
      </c>
      <c r="BI77" s="164">
        <v>0.90800000000000003</v>
      </c>
      <c r="BJ77" s="164">
        <v>0.90500000000000003</v>
      </c>
      <c r="BK77" s="164">
        <v>0.90433225289149299</v>
      </c>
      <c r="BL77" s="164">
        <v>0.92754036472046497</v>
      </c>
      <c r="BM77" s="164">
        <v>0.93</v>
      </c>
      <c r="BN77" s="164">
        <v>0.92752836012941597</v>
      </c>
      <c r="BO77" s="164">
        <v>0.92409578581211604</v>
      </c>
      <c r="BP77" s="164">
        <v>0.91534701360235704</v>
      </c>
      <c r="BQ77" s="164">
        <v>0.9153</v>
      </c>
      <c r="BR77" s="164">
        <v>0.93500000000000005</v>
      </c>
      <c r="BS77" s="164">
        <v>0.93799999999999994</v>
      </c>
      <c r="BT77" s="164">
        <v>0.93799999999999994</v>
      </c>
      <c r="BU77" s="164">
        <v>0.93799999999999994</v>
      </c>
    </row>
    <row r="78" spans="1:73" outlineLevel="2">
      <c r="A78" s="355"/>
      <c r="B78" s="163" t="s">
        <v>77</v>
      </c>
      <c r="F78" s="164" t="s">
        <v>103</v>
      </c>
      <c r="G78" s="164" t="s">
        <v>103</v>
      </c>
      <c r="H78" s="164" t="s">
        <v>103</v>
      </c>
      <c r="I78" s="164" t="s">
        <v>103</v>
      </c>
      <c r="J78" s="164" t="s">
        <v>103</v>
      </c>
      <c r="K78" s="164" t="s">
        <v>103</v>
      </c>
      <c r="L78" s="164" t="s">
        <v>103</v>
      </c>
      <c r="M78" s="164" t="s">
        <v>103</v>
      </c>
      <c r="N78" s="164" t="s">
        <v>103</v>
      </c>
      <c r="O78" s="164" t="s">
        <v>103</v>
      </c>
      <c r="P78" s="164" t="s">
        <v>103</v>
      </c>
      <c r="Q78" s="164" t="s">
        <v>103</v>
      </c>
      <c r="R78" s="164" t="s">
        <v>103</v>
      </c>
      <c r="S78" s="164" t="s">
        <v>103</v>
      </c>
      <c r="T78" s="164" t="s">
        <v>103</v>
      </c>
      <c r="U78" s="164" t="s">
        <v>103</v>
      </c>
      <c r="V78" s="164" t="s">
        <v>103</v>
      </c>
      <c r="W78" s="164" t="s">
        <v>103</v>
      </c>
      <c r="X78" s="164" t="s">
        <v>103</v>
      </c>
      <c r="Y78" s="164" t="s">
        <v>103</v>
      </c>
      <c r="Z78" s="164" t="s">
        <v>103</v>
      </c>
      <c r="AA78" s="164" t="s">
        <v>103</v>
      </c>
      <c r="AB78" s="164" t="s">
        <v>103</v>
      </c>
      <c r="AC78" s="164" t="s">
        <v>103</v>
      </c>
      <c r="AD78" s="164" t="s">
        <v>103</v>
      </c>
      <c r="AE78" s="164" t="s">
        <v>103</v>
      </c>
      <c r="AF78" s="164" t="s">
        <v>103</v>
      </c>
      <c r="AG78" s="164" t="s">
        <v>103</v>
      </c>
      <c r="AH78" s="164" t="s">
        <v>103</v>
      </c>
      <c r="AI78" s="164" t="s">
        <v>103</v>
      </c>
      <c r="AJ78" s="164" t="s">
        <v>103</v>
      </c>
      <c r="AK78" s="164" t="s">
        <v>103</v>
      </c>
      <c r="AL78" s="164" t="s">
        <v>103</v>
      </c>
      <c r="AM78" s="164" t="s">
        <v>103</v>
      </c>
      <c r="AN78" s="164" t="s">
        <v>103</v>
      </c>
      <c r="AO78" s="164" t="s">
        <v>103</v>
      </c>
      <c r="AP78" s="164" t="s">
        <v>103</v>
      </c>
      <c r="AQ78" s="164" t="s">
        <v>103</v>
      </c>
      <c r="AR78" s="164" t="s">
        <v>103</v>
      </c>
      <c r="AS78" s="164" t="s">
        <v>103</v>
      </c>
      <c r="AT78" s="164" t="s">
        <v>103</v>
      </c>
      <c r="AU78" s="164" t="s">
        <v>103</v>
      </c>
      <c r="AV78" s="164" t="s">
        <v>103</v>
      </c>
      <c r="AW78" s="164" t="s">
        <v>103</v>
      </c>
      <c r="AX78" s="164" t="s">
        <v>103</v>
      </c>
      <c r="AY78" s="164" t="s">
        <v>103</v>
      </c>
      <c r="AZ78" s="164" t="s">
        <v>103</v>
      </c>
      <c r="BA78" s="164">
        <v>0.96699999999999997</v>
      </c>
      <c r="BB78" s="164">
        <v>0.95799999999999996</v>
      </c>
      <c r="BC78" s="164">
        <v>0.95799999999999996</v>
      </c>
      <c r="BD78" s="164">
        <v>0.95499999999999996</v>
      </c>
      <c r="BE78" s="164">
        <v>0.95699999999999996</v>
      </c>
      <c r="BF78" s="164">
        <v>0.95651259800980248</v>
      </c>
      <c r="BG78" s="164">
        <v>0.95779257423277586</v>
      </c>
      <c r="BH78" s="164">
        <v>0.93</v>
      </c>
      <c r="BI78" s="164">
        <v>0.95470881750339598</v>
      </c>
      <c r="BJ78" s="164">
        <v>0.95399544203139675</v>
      </c>
      <c r="BK78" s="164">
        <v>0.95659556976958704</v>
      </c>
      <c r="BL78" s="164">
        <v>0.95631342824906007</v>
      </c>
      <c r="BM78" s="164">
        <v>0.9551401989490127</v>
      </c>
      <c r="BN78" s="164">
        <v>0.95514019894901259</v>
      </c>
      <c r="BO78" s="164">
        <v>0.94759109229995808</v>
      </c>
      <c r="BP78" s="164">
        <v>0.94976667613793486</v>
      </c>
      <c r="BQ78" s="164">
        <v>0.96439354612539852</v>
      </c>
      <c r="BR78" s="164">
        <v>0.95599999999999996</v>
      </c>
      <c r="BS78" s="164">
        <v>0.95004974542049514</v>
      </c>
      <c r="BT78" s="164">
        <v>0.95299999999999996</v>
      </c>
      <c r="BU78" s="164">
        <v>0.94929386970870477</v>
      </c>
    </row>
    <row r="79" spans="1:73" outlineLevel="2">
      <c r="A79" s="355"/>
      <c r="B79" s="163" t="s">
        <v>166</v>
      </c>
      <c r="F79" s="164" t="s">
        <v>103</v>
      </c>
      <c r="G79" s="164" t="s">
        <v>103</v>
      </c>
      <c r="H79" s="164" t="s">
        <v>103</v>
      </c>
      <c r="I79" s="164" t="s">
        <v>103</v>
      </c>
      <c r="J79" s="164" t="s">
        <v>103</v>
      </c>
      <c r="K79" s="164" t="s">
        <v>103</v>
      </c>
      <c r="L79" s="164" t="s">
        <v>103</v>
      </c>
      <c r="M79" s="164" t="s">
        <v>103</v>
      </c>
      <c r="N79" s="164" t="s">
        <v>103</v>
      </c>
      <c r="O79" s="164" t="s">
        <v>103</v>
      </c>
      <c r="P79" s="164" t="s">
        <v>103</v>
      </c>
      <c r="Q79" s="164" t="s">
        <v>103</v>
      </c>
      <c r="R79" s="164" t="s">
        <v>103</v>
      </c>
      <c r="S79" s="164" t="s">
        <v>103</v>
      </c>
      <c r="T79" s="164" t="s">
        <v>103</v>
      </c>
      <c r="U79" s="164" t="s">
        <v>103</v>
      </c>
      <c r="V79" s="164" t="s">
        <v>103</v>
      </c>
      <c r="W79" s="164" t="s">
        <v>103</v>
      </c>
      <c r="X79" s="164" t="s">
        <v>103</v>
      </c>
      <c r="Y79" s="164" t="s">
        <v>103</v>
      </c>
      <c r="Z79" s="164" t="s">
        <v>103</v>
      </c>
      <c r="AA79" s="164" t="s">
        <v>103</v>
      </c>
      <c r="AB79" s="164" t="s">
        <v>103</v>
      </c>
      <c r="AC79" s="164" t="s">
        <v>103</v>
      </c>
      <c r="AD79" s="164" t="s">
        <v>103</v>
      </c>
      <c r="AE79" s="164" t="s">
        <v>103</v>
      </c>
      <c r="AF79" s="164" t="s">
        <v>103</v>
      </c>
      <c r="AG79" s="164" t="s">
        <v>103</v>
      </c>
      <c r="AH79" s="164" t="s">
        <v>103</v>
      </c>
      <c r="AI79" s="164" t="s">
        <v>103</v>
      </c>
      <c r="AJ79" s="164" t="s">
        <v>103</v>
      </c>
      <c r="AK79" s="164" t="s">
        <v>103</v>
      </c>
      <c r="AL79" s="164" t="s">
        <v>103</v>
      </c>
      <c r="AM79" s="164" t="s">
        <v>103</v>
      </c>
      <c r="AN79" s="164" t="s">
        <v>103</v>
      </c>
      <c r="AO79" s="164" t="s">
        <v>103</v>
      </c>
      <c r="AP79" s="164" t="s">
        <v>103</v>
      </c>
      <c r="AQ79" s="164" t="s">
        <v>103</v>
      </c>
      <c r="AR79" s="164" t="s">
        <v>103</v>
      </c>
      <c r="AS79" s="164" t="s">
        <v>103</v>
      </c>
      <c r="AT79" s="164" t="s">
        <v>103</v>
      </c>
      <c r="AU79" s="164" t="s">
        <v>103</v>
      </c>
      <c r="AV79" s="164" t="s">
        <v>103</v>
      </c>
      <c r="AW79" s="164" t="s">
        <v>103</v>
      </c>
      <c r="AX79" s="164" t="s">
        <v>103</v>
      </c>
      <c r="AY79" s="164" t="s">
        <v>103</v>
      </c>
      <c r="AZ79" s="164" t="s">
        <v>103</v>
      </c>
      <c r="BA79" s="164" t="s">
        <v>103</v>
      </c>
      <c r="BB79" s="164" t="s">
        <v>103</v>
      </c>
      <c r="BC79" s="164" t="s">
        <v>103</v>
      </c>
      <c r="BD79" s="164" t="s">
        <v>103</v>
      </c>
      <c r="BE79" s="164" t="s">
        <v>103</v>
      </c>
      <c r="BF79" s="164" t="s">
        <v>103</v>
      </c>
      <c r="BG79" s="164" t="s">
        <v>103</v>
      </c>
      <c r="BH79" s="164" t="s">
        <v>103</v>
      </c>
      <c r="BI79" s="164" t="s">
        <v>103</v>
      </c>
      <c r="BJ79" s="164" t="s">
        <v>103</v>
      </c>
      <c r="BK79" s="164" t="s">
        <v>103</v>
      </c>
      <c r="BL79" s="164" t="s">
        <v>103</v>
      </c>
      <c r="BM79" s="164">
        <v>0.94454721101322681</v>
      </c>
      <c r="BN79" s="164">
        <v>0.94199999999999995</v>
      </c>
      <c r="BO79" s="164">
        <v>0.94499999999999995</v>
      </c>
      <c r="BP79" s="164">
        <v>0.94700306222564246</v>
      </c>
      <c r="BQ79" s="164">
        <v>0.94699999999999995</v>
      </c>
      <c r="BR79" s="164">
        <v>0.94799999999999995</v>
      </c>
      <c r="BS79" s="164">
        <v>0.94699999999999995</v>
      </c>
      <c r="BT79" s="164">
        <v>0.94699999999999995</v>
      </c>
      <c r="BU79" s="164">
        <v>0.94199999999999995</v>
      </c>
    </row>
    <row r="80" spans="1:73" outlineLevel="2">
      <c r="A80" s="355"/>
      <c r="B80" s="163" t="s">
        <v>167</v>
      </c>
      <c r="F80" s="164" t="s">
        <v>103</v>
      </c>
      <c r="G80" s="164" t="s">
        <v>103</v>
      </c>
      <c r="H80" s="164" t="s">
        <v>103</v>
      </c>
      <c r="I80" s="164" t="s">
        <v>103</v>
      </c>
      <c r="J80" s="164" t="s">
        <v>103</v>
      </c>
      <c r="K80" s="164" t="s">
        <v>103</v>
      </c>
      <c r="L80" s="164" t="s">
        <v>103</v>
      </c>
      <c r="M80" s="164" t="s">
        <v>103</v>
      </c>
      <c r="N80" s="164" t="s">
        <v>103</v>
      </c>
      <c r="O80" s="164" t="s">
        <v>103</v>
      </c>
      <c r="P80" s="164" t="s">
        <v>103</v>
      </c>
      <c r="Q80" s="164" t="s">
        <v>103</v>
      </c>
      <c r="R80" s="164" t="s">
        <v>103</v>
      </c>
      <c r="S80" s="164" t="s">
        <v>103</v>
      </c>
      <c r="T80" s="164" t="s">
        <v>103</v>
      </c>
      <c r="U80" s="164" t="s">
        <v>103</v>
      </c>
      <c r="V80" s="164" t="s">
        <v>103</v>
      </c>
      <c r="W80" s="164" t="s">
        <v>103</v>
      </c>
      <c r="X80" s="164" t="s">
        <v>103</v>
      </c>
      <c r="Y80" s="164" t="s">
        <v>103</v>
      </c>
      <c r="Z80" s="164" t="s">
        <v>103</v>
      </c>
      <c r="AA80" s="164" t="s">
        <v>103</v>
      </c>
      <c r="AB80" s="164" t="s">
        <v>103</v>
      </c>
      <c r="AC80" s="164" t="s">
        <v>103</v>
      </c>
      <c r="AD80" s="164" t="s">
        <v>103</v>
      </c>
      <c r="AE80" s="164" t="s">
        <v>103</v>
      </c>
      <c r="AF80" s="164" t="s">
        <v>103</v>
      </c>
      <c r="AG80" s="164" t="s">
        <v>103</v>
      </c>
      <c r="AH80" s="164" t="s">
        <v>103</v>
      </c>
      <c r="AI80" s="164" t="s">
        <v>103</v>
      </c>
      <c r="AJ80" s="164" t="s">
        <v>103</v>
      </c>
      <c r="AK80" s="164" t="s">
        <v>103</v>
      </c>
      <c r="AL80" s="164" t="s">
        <v>103</v>
      </c>
      <c r="AM80" s="164" t="s">
        <v>103</v>
      </c>
      <c r="AN80" s="164" t="s">
        <v>103</v>
      </c>
      <c r="AO80" s="164" t="s">
        <v>103</v>
      </c>
      <c r="AP80" s="164" t="s">
        <v>103</v>
      </c>
      <c r="AQ80" s="164" t="s">
        <v>103</v>
      </c>
      <c r="AR80" s="164" t="s">
        <v>103</v>
      </c>
      <c r="AS80" s="164" t="s">
        <v>103</v>
      </c>
      <c r="AT80" s="164" t="s">
        <v>103</v>
      </c>
      <c r="AU80" s="164" t="s">
        <v>103</v>
      </c>
      <c r="AV80" s="164" t="s">
        <v>103</v>
      </c>
      <c r="AW80" s="164" t="s">
        <v>103</v>
      </c>
      <c r="AX80" s="164" t="s">
        <v>103</v>
      </c>
      <c r="AY80" s="164" t="s">
        <v>103</v>
      </c>
      <c r="AZ80" s="164" t="s">
        <v>103</v>
      </c>
      <c r="BA80" s="164" t="s">
        <v>103</v>
      </c>
      <c r="BB80" s="164" t="s">
        <v>103</v>
      </c>
      <c r="BC80" s="164" t="s">
        <v>103</v>
      </c>
      <c r="BD80" s="164" t="s">
        <v>103</v>
      </c>
      <c r="BE80" s="164" t="s">
        <v>103</v>
      </c>
      <c r="BF80" s="164" t="s">
        <v>103</v>
      </c>
      <c r="BG80" s="164" t="s">
        <v>103</v>
      </c>
      <c r="BH80" s="164" t="s">
        <v>103</v>
      </c>
      <c r="BI80" s="164" t="s">
        <v>103</v>
      </c>
      <c r="BJ80" s="164" t="s">
        <v>103</v>
      </c>
      <c r="BK80" s="164" t="s">
        <v>103</v>
      </c>
      <c r="BL80" s="164" t="s">
        <v>103</v>
      </c>
      <c r="BM80" s="164" t="s">
        <v>103</v>
      </c>
      <c r="BN80" s="164">
        <v>0.96</v>
      </c>
      <c r="BO80" s="164">
        <v>0.96299999999999997</v>
      </c>
      <c r="BP80" s="164">
        <v>0.96</v>
      </c>
      <c r="BQ80" s="164">
        <v>0.95799999999999996</v>
      </c>
      <c r="BR80" s="164">
        <v>0.95</v>
      </c>
      <c r="BS80" s="164">
        <v>0.95599999999999996</v>
      </c>
      <c r="BT80" s="164">
        <v>0.92300000000000004</v>
      </c>
      <c r="BU80" s="164">
        <v>0.95699999999999996</v>
      </c>
    </row>
    <row r="81" spans="1:74" outlineLevel="2">
      <c r="A81" s="355"/>
      <c r="B81" s="163" t="s">
        <v>168</v>
      </c>
      <c r="F81" s="164" t="s">
        <v>103</v>
      </c>
      <c r="G81" s="164" t="s">
        <v>103</v>
      </c>
      <c r="H81" s="164" t="s">
        <v>103</v>
      </c>
      <c r="I81" s="164" t="s">
        <v>103</v>
      </c>
      <c r="J81" s="164" t="s">
        <v>103</v>
      </c>
      <c r="K81" s="164" t="s">
        <v>103</v>
      </c>
      <c r="L81" s="164" t="s">
        <v>103</v>
      </c>
      <c r="M81" s="164" t="s">
        <v>103</v>
      </c>
      <c r="N81" s="164" t="s">
        <v>103</v>
      </c>
      <c r="O81" s="164" t="s">
        <v>103</v>
      </c>
      <c r="P81" s="164" t="s">
        <v>103</v>
      </c>
      <c r="Q81" s="164" t="s">
        <v>103</v>
      </c>
      <c r="R81" s="164" t="s">
        <v>103</v>
      </c>
      <c r="S81" s="164" t="s">
        <v>103</v>
      </c>
      <c r="T81" s="164" t="s">
        <v>103</v>
      </c>
      <c r="U81" s="164" t="s">
        <v>103</v>
      </c>
      <c r="V81" s="164" t="s">
        <v>103</v>
      </c>
      <c r="W81" s="164" t="s">
        <v>103</v>
      </c>
      <c r="X81" s="164" t="s">
        <v>103</v>
      </c>
      <c r="Y81" s="164" t="s">
        <v>103</v>
      </c>
      <c r="Z81" s="164" t="s">
        <v>103</v>
      </c>
      <c r="AA81" s="164" t="s">
        <v>103</v>
      </c>
      <c r="AB81" s="164" t="s">
        <v>103</v>
      </c>
      <c r="AC81" s="164" t="s">
        <v>103</v>
      </c>
      <c r="AD81" s="164" t="s">
        <v>103</v>
      </c>
      <c r="AE81" s="164" t="s">
        <v>103</v>
      </c>
      <c r="AF81" s="164" t="s">
        <v>103</v>
      </c>
      <c r="AG81" s="164" t="s">
        <v>103</v>
      </c>
      <c r="AH81" s="164" t="s">
        <v>103</v>
      </c>
      <c r="AI81" s="164" t="s">
        <v>103</v>
      </c>
      <c r="AJ81" s="164" t="s">
        <v>103</v>
      </c>
      <c r="AK81" s="164" t="s">
        <v>103</v>
      </c>
      <c r="AL81" s="164" t="s">
        <v>103</v>
      </c>
      <c r="AM81" s="164" t="s">
        <v>103</v>
      </c>
      <c r="AN81" s="164" t="s">
        <v>103</v>
      </c>
      <c r="AO81" s="164" t="s">
        <v>103</v>
      </c>
      <c r="AP81" s="164" t="s">
        <v>103</v>
      </c>
      <c r="AQ81" s="164" t="s">
        <v>103</v>
      </c>
      <c r="AR81" s="164" t="s">
        <v>103</v>
      </c>
      <c r="AS81" s="164" t="s">
        <v>103</v>
      </c>
      <c r="AT81" s="164" t="s">
        <v>103</v>
      </c>
      <c r="AU81" s="164" t="s">
        <v>103</v>
      </c>
      <c r="AV81" s="164" t="s">
        <v>103</v>
      </c>
      <c r="AW81" s="164" t="s">
        <v>103</v>
      </c>
      <c r="AX81" s="164" t="s">
        <v>103</v>
      </c>
      <c r="AY81" s="164" t="s">
        <v>103</v>
      </c>
      <c r="AZ81" s="164" t="s">
        <v>103</v>
      </c>
      <c r="BA81" s="164" t="s">
        <v>103</v>
      </c>
      <c r="BB81" s="164" t="s">
        <v>103</v>
      </c>
      <c r="BC81" s="164" t="s">
        <v>103</v>
      </c>
      <c r="BD81" s="164" t="s">
        <v>103</v>
      </c>
      <c r="BE81" s="164" t="s">
        <v>103</v>
      </c>
      <c r="BF81" s="164" t="s">
        <v>103</v>
      </c>
      <c r="BG81" s="164" t="s">
        <v>103</v>
      </c>
      <c r="BH81" s="164" t="s">
        <v>103</v>
      </c>
      <c r="BI81" s="164" t="s">
        <v>103</v>
      </c>
      <c r="BJ81" s="164" t="s">
        <v>103</v>
      </c>
      <c r="BK81" s="164" t="s">
        <v>103</v>
      </c>
      <c r="BL81" s="164" t="s">
        <v>103</v>
      </c>
      <c r="BM81" s="164" t="s">
        <v>103</v>
      </c>
      <c r="BN81" s="164">
        <v>0.97893009284640864</v>
      </c>
      <c r="BO81" s="164">
        <v>0.98245304008558976</v>
      </c>
      <c r="BP81" s="164">
        <v>0.97730218720958417</v>
      </c>
      <c r="BQ81" s="164">
        <v>0.98106315581424319</v>
      </c>
      <c r="BR81" s="164">
        <v>0.97909999999999997</v>
      </c>
      <c r="BS81" s="164">
        <v>0.97914062275451652</v>
      </c>
      <c r="BT81" s="164">
        <v>0.97499999999999998</v>
      </c>
      <c r="BU81" s="164">
        <v>0.9727614588850102</v>
      </c>
    </row>
    <row r="82" spans="1:74" outlineLevel="2">
      <c r="A82" s="355"/>
      <c r="B82" s="163" t="s">
        <v>169</v>
      </c>
      <c r="F82" s="164" t="s">
        <v>103</v>
      </c>
      <c r="G82" s="164" t="s">
        <v>103</v>
      </c>
      <c r="H82" s="164" t="s">
        <v>103</v>
      </c>
      <c r="I82" s="164" t="s">
        <v>103</v>
      </c>
      <c r="J82" s="164" t="s">
        <v>103</v>
      </c>
      <c r="K82" s="164" t="s">
        <v>103</v>
      </c>
      <c r="L82" s="164" t="s">
        <v>103</v>
      </c>
      <c r="M82" s="164" t="s">
        <v>103</v>
      </c>
      <c r="N82" s="164" t="s">
        <v>103</v>
      </c>
      <c r="O82" s="164" t="s">
        <v>103</v>
      </c>
      <c r="P82" s="164" t="s">
        <v>103</v>
      </c>
      <c r="Q82" s="164" t="s">
        <v>103</v>
      </c>
      <c r="R82" s="164" t="s">
        <v>103</v>
      </c>
      <c r="S82" s="164" t="s">
        <v>103</v>
      </c>
      <c r="T82" s="164" t="s">
        <v>103</v>
      </c>
      <c r="U82" s="164" t="s">
        <v>103</v>
      </c>
      <c r="V82" s="164" t="s">
        <v>103</v>
      </c>
      <c r="W82" s="164" t="s">
        <v>103</v>
      </c>
      <c r="X82" s="164" t="s">
        <v>103</v>
      </c>
      <c r="Y82" s="164" t="s">
        <v>103</v>
      </c>
      <c r="Z82" s="164" t="s">
        <v>103</v>
      </c>
      <c r="AA82" s="164" t="s">
        <v>103</v>
      </c>
      <c r="AB82" s="164" t="s">
        <v>103</v>
      </c>
      <c r="AC82" s="164" t="s">
        <v>103</v>
      </c>
      <c r="AD82" s="164" t="s">
        <v>103</v>
      </c>
      <c r="AE82" s="164" t="s">
        <v>103</v>
      </c>
      <c r="AF82" s="164" t="s">
        <v>103</v>
      </c>
      <c r="AG82" s="164" t="s">
        <v>103</v>
      </c>
      <c r="AH82" s="164" t="s">
        <v>103</v>
      </c>
      <c r="AI82" s="164" t="s">
        <v>103</v>
      </c>
      <c r="AJ82" s="164" t="s">
        <v>103</v>
      </c>
      <c r="AK82" s="164" t="s">
        <v>103</v>
      </c>
      <c r="AL82" s="164" t="s">
        <v>103</v>
      </c>
      <c r="AM82" s="164" t="s">
        <v>103</v>
      </c>
      <c r="AN82" s="164" t="s">
        <v>103</v>
      </c>
      <c r="AO82" s="164" t="s">
        <v>103</v>
      </c>
      <c r="AP82" s="164" t="s">
        <v>103</v>
      </c>
      <c r="AQ82" s="164" t="s">
        <v>103</v>
      </c>
      <c r="AR82" s="164" t="s">
        <v>103</v>
      </c>
      <c r="AS82" s="164" t="s">
        <v>103</v>
      </c>
      <c r="AT82" s="164" t="s">
        <v>103</v>
      </c>
      <c r="AU82" s="164" t="s">
        <v>103</v>
      </c>
      <c r="AV82" s="164" t="s">
        <v>103</v>
      </c>
      <c r="AW82" s="164" t="s">
        <v>103</v>
      </c>
      <c r="AX82" s="164" t="s">
        <v>103</v>
      </c>
      <c r="AY82" s="164" t="s">
        <v>103</v>
      </c>
      <c r="AZ82" s="164" t="s">
        <v>103</v>
      </c>
      <c r="BA82" s="164" t="s">
        <v>103</v>
      </c>
      <c r="BB82" s="164" t="s">
        <v>103</v>
      </c>
      <c r="BC82" s="164" t="s">
        <v>103</v>
      </c>
      <c r="BD82" s="164" t="s">
        <v>103</v>
      </c>
      <c r="BE82" s="164" t="s">
        <v>103</v>
      </c>
      <c r="BF82" s="164" t="s">
        <v>103</v>
      </c>
      <c r="BG82" s="164" t="s">
        <v>103</v>
      </c>
      <c r="BH82" s="164" t="s">
        <v>103</v>
      </c>
      <c r="BI82" s="164" t="s">
        <v>103</v>
      </c>
      <c r="BJ82" s="164" t="s">
        <v>103</v>
      </c>
      <c r="BK82" s="164" t="s">
        <v>103</v>
      </c>
      <c r="BL82" s="164" t="s">
        <v>103</v>
      </c>
      <c r="BM82" s="164" t="s">
        <v>103</v>
      </c>
      <c r="BN82" s="164">
        <v>0.92</v>
      </c>
      <c r="BO82" s="164">
        <v>0.92</v>
      </c>
      <c r="BP82" s="164">
        <v>0.92789999999999995</v>
      </c>
      <c r="BQ82" s="164">
        <v>0.92789999999999995</v>
      </c>
      <c r="BR82" s="164">
        <v>0.95499999999999996</v>
      </c>
      <c r="BS82" s="164">
        <v>0.95534134415713601</v>
      </c>
      <c r="BT82" s="164">
        <v>0.95534134415713601</v>
      </c>
      <c r="BU82" s="164">
        <v>0.95534134415713601</v>
      </c>
    </row>
    <row r="83" spans="1:74" outlineLevel="2">
      <c r="A83" s="355"/>
      <c r="B83" s="163" t="s">
        <v>170</v>
      </c>
      <c r="F83" s="164" t="s">
        <v>103</v>
      </c>
      <c r="G83" s="164" t="s">
        <v>103</v>
      </c>
      <c r="H83" s="164" t="s">
        <v>103</v>
      </c>
      <c r="I83" s="164" t="s">
        <v>103</v>
      </c>
      <c r="J83" s="164" t="s">
        <v>103</v>
      </c>
      <c r="K83" s="164" t="s">
        <v>103</v>
      </c>
      <c r="L83" s="164" t="s">
        <v>103</v>
      </c>
      <c r="M83" s="164" t="s">
        <v>103</v>
      </c>
      <c r="N83" s="164" t="s">
        <v>103</v>
      </c>
      <c r="O83" s="164" t="s">
        <v>103</v>
      </c>
      <c r="P83" s="164" t="s">
        <v>103</v>
      </c>
      <c r="Q83" s="164" t="s">
        <v>103</v>
      </c>
      <c r="R83" s="164" t="s">
        <v>103</v>
      </c>
      <c r="S83" s="164" t="s">
        <v>103</v>
      </c>
      <c r="T83" s="164" t="s">
        <v>103</v>
      </c>
      <c r="U83" s="164" t="s">
        <v>103</v>
      </c>
      <c r="V83" s="164" t="s">
        <v>103</v>
      </c>
      <c r="W83" s="164" t="s">
        <v>103</v>
      </c>
      <c r="X83" s="164" t="s">
        <v>103</v>
      </c>
      <c r="Y83" s="164" t="s">
        <v>103</v>
      </c>
      <c r="Z83" s="164" t="s">
        <v>103</v>
      </c>
      <c r="AA83" s="164" t="s">
        <v>103</v>
      </c>
      <c r="AB83" s="164" t="s">
        <v>103</v>
      </c>
      <c r="AC83" s="164" t="s">
        <v>103</v>
      </c>
      <c r="AD83" s="164" t="s">
        <v>103</v>
      </c>
      <c r="AE83" s="164" t="s">
        <v>103</v>
      </c>
      <c r="AF83" s="164" t="s">
        <v>103</v>
      </c>
      <c r="AG83" s="164" t="s">
        <v>103</v>
      </c>
      <c r="AH83" s="164" t="s">
        <v>103</v>
      </c>
      <c r="AI83" s="164" t="s">
        <v>103</v>
      </c>
      <c r="AJ83" s="164" t="s">
        <v>103</v>
      </c>
      <c r="AK83" s="164" t="s">
        <v>103</v>
      </c>
      <c r="AL83" s="164" t="s">
        <v>103</v>
      </c>
      <c r="AM83" s="164" t="s">
        <v>103</v>
      </c>
      <c r="AN83" s="164" t="s">
        <v>103</v>
      </c>
      <c r="AO83" s="164" t="s">
        <v>103</v>
      </c>
      <c r="AP83" s="164" t="s">
        <v>103</v>
      </c>
      <c r="AQ83" s="164" t="s">
        <v>103</v>
      </c>
      <c r="AR83" s="164" t="s">
        <v>103</v>
      </c>
      <c r="AS83" s="164" t="s">
        <v>103</v>
      </c>
      <c r="AT83" s="164" t="s">
        <v>103</v>
      </c>
      <c r="AU83" s="164" t="s">
        <v>103</v>
      </c>
      <c r="AV83" s="164" t="s">
        <v>103</v>
      </c>
      <c r="AW83" s="164" t="s">
        <v>103</v>
      </c>
      <c r="AX83" s="164" t="s">
        <v>103</v>
      </c>
      <c r="AY83" s="164" t="s">
        <v>103</v>
      </c>
      <c r="AZ83" s="164" t="s">
        <v>103</v>
      </c>
      <c r="BA83" s="164" t="s">
        <v>103</v>
      </c>
      <c r="BB83" s="164" t="s">
        <v>103</v>
      </c>
      <c r="BC83" s="164" t="s">
        <v>103</v>
      </c>
      <c r="BD83" s="164" t="s">
        <v>103</v>
      </c>
      <c r="BE83" s="164" t="s">
        <v>103</v>
      </c>
      <c r="BF83" s="164" t="s">
        <v>103</v>
      </c>
      <c r="BG83" s="164" t="s">
        <v>103</v>
      </c>
      <c r="BH83" s="164" t="s">
        <v>103</v>
      </c>
      <c r="BI83" s="164" t="s">
        <v>103</v>
      </c>
      <c r="BJ83" s="164" t="s">
        <v>103</v>
      </c>
      <c r="BK83" s="164" t="s">
        <v>103</v>
      </c>
      <c r="BL83" s="164" t="s">
        <v>103</v>
      </c>
      <c r="BM83" s="164" t="s">
        <v>103</v>
      </c>
      <c r="BN83" s="164">
        <v>0.93200000000000005</v>
      </c>
      <c r="BO83" s="164">
        <v>0.93200000000000005</v>
      </c>
      <c r="BP83" s="164">
        <v>0.9873139745916516</v>
      </c>
      <c r="BQ83" s="164">
        <v>0.97576043557168779</v>
      </c>
      <c r="BR83" s="164">
        <v>0.97576043557168779</v>
      </c>
      <c r="BS83" s="164">
        <v>0.97576043557168779</v>
      </c>
      <c r="BT83" s="164">
        <v>0.98869999666131991</v>
      </c>
      <c r="BU83" s="164">
        <v>0.98869999666131991</v>
      </c>
    </row>
    <row r="84" spans="1:74">
      <c r="A84" s="355"/>
      <c r="B84" s="184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3"/>
      <c r="BR84" s="183"/>
      <c r="BS84" s="183"/>
      <c r="BT84" s="183"/>
      <c r="BU84" s="183"/>
    </row>
    <row r="85" spans="1:74" ht="14.5">
      <c r="A85" s="355"/>
      <c r="B85" s="180" t="s">
        <v>225</v>
      </c>
      <c r="F85" s="185">
        <f>SUMPRODUCT(F49:F63,F69:F83)/SUM(F49:F63)</f>
        <v>1</v>
      </c>
      <c r="G85" s="185">
        <f t="shared" ref="G85:BR85" si="13">SUMPRODUCT(G49:G63,G69:G83)/SUM(G49:G63)</f>
        <v>1</v>
      </c>
      <c r="H85" s="185">
        <f t="shared" si="13"/>
        <v>1</v>
      </c>
      <c r="I85" s="185">
        <f t="shared" si="13"/>
        <v>1</v>
      </c>
      <c r="J85" s="185">
        <f t="shared" si="13"/>
        <v>1</v>
      </c>
      <c r="K85" s="185">
        <f t="shared" si="13"/>
        <v>1</v>
      </c>
      <c r="L85" s="185">
        <f t="shared" si="13"/>
        <v>1</v>
      </c>
      <c r="M85" s="185">
        <f t="shared" si="13"/>
        <v>1</v>
      </c>
      <c r="N85" s="185">
        <f t="shared" si="13"/>
        <v>0.99470978042570857</v>
      </c>
      <c r="O85" s="185">
        <f t="shared" si="13"/>
        <v>0.99458846202279927</v>
      </c>
      <c r="P85" s="185">
        <f t="shared" si="13"/>
        <v>0.98452373698955487</v>
      </c>
      <c r="Q85" s="185">
        <f t="shared" si="13"/>
        <v>0.95699473309230065</v>
      </c>
      <c r="R85" s="185">
        <f t="shared" si="13"/>
        <v>0.9558198092821294</v>
      </c>
      <c r="S85" s="185">
        <f t="shared" si="13"/>
        <v>0.95443957175372751</v>
      </c>
      <c r="T85" s="185">
        <f t="shared" si="13"/>
        <v>0.95304275232278191</v>
      </c>
      <c r="U85" s="185">
        <f t="shared" si="13"/>
        <v>0.95234699969829861</v>
      </c>
      <c r="V85" s="185">
        <f t="shared" si="13"/>
        <v>0.94963494807841875</v>
      </c>
      <c r="W85" s="185">
        <f t="shared" si="13"/>
        <v>0.94639311811414972</v>
      </c>
      <c r="X85" s="185">
        <f t="shared" si="13"/>
        <v>0.92690415711647911</v>
      </c>
      <c r="Y85" s="185">
        <f t="shared" si="13"/>
        <v>0.92452444412457335</v>
      </c>
      <c r="Z85" s="185">
        <f t="shared" si="13"/>
        <v>0.92352497090346408</v>
      </c>
      <c r="AA85" s="185">
        <f t="shared" si="13"/>
        <v>0.9426392597525044</v>
      </c>
      <c r="AB85" s="185">
        <f t="shared" si="13"/>
        <v>0.95283841149233195</v>
      </c>
      <c r="AC85" s="185">
        <f t="shared" si="13"/>
        <v>0.95299650853957052</v>
      </c>
      <c r="AD85" s="185">
        <f t="shared" si="13"/>
        <v>0.94761396754363392</v>
      </c>
      <c r="AE85" s="185">
        <f t="shared" si="13"/>
        <v>0.94858091429087443</v>
      </c>
      <c r="AF85" s="185">
        <f t="shared" si="13"/>
        <v>0.9493253024994236</v>
      </c>
      <c r="AG85" s="185">
        <f t="shared" si="13"/>
        <v>0.94844345831393539</v>
      </c>
      <c r="AH85" s="185">
        <f t="shared" si="13"/>
        <v>0.9488161876711817</v>
      </c>
      <c r="AI85" s="185">
        <f t="shared" si="13"/>
        <v>0.9496513539043846</v>
      </c>
      <c r="AJ85" s="185">
        <f t="shared" si="13"/>
        <v>0.95017581191789557</v>
      </c>
      <c r="AK85" s="185">
        <f t="shared" si="13"/>
        <v>0.95318421930001718</v>
      </c>
      <c r="AL85" s="185">
        <f t="shared" si="13"/>
        <v>0.95406577998872921</v>
      </c>
      <c r="AM85" s="185">
        <f t="shared" si="13"/>
        <v>0.95477467213923328</v>
      </c>
      <c r="AN85" s="185">
        <f t="shared" si="13"/>
        <v>0.9553243435768074</v>
      </c>
      <c r="AO85" s="185">
        <f t="shared" si="13"/>
        <v>0.95143818238257671</v>
      </c>
      <c r="AP85" s="185">
        <f t="shared" si="13"/>
        <v>0.95174795523140487</v>
      </c>
      <c r="AQ85" s="185">
        <f t="shared" si="13"/>
        <v>0.94578082175682454</v>
      </c>
      <c r="AR85" s="185">
        <f t="shared" si="13"/>
        <v>0.94472914061136148</v>
      </c>
      <c r="AS85" s="185">
        <f t="shared" si="13"/>
        <v>0.94208213217627745</v>
      </c>
      <c r="AT85" s="185">
        <f t="shared" si="13"/>
        <v>0.94450499235939345</v>
      </c>
      <c r="AU85" s="185">
        <f t="shared" si="13"/>
        <v>0.92985931133296029</v>
      </c>
      <c r="AV85" s="185">
        <f t="shared" si="13"/>
        <v>0.94394211991048438</v>
      </c>
      <c r="AW85" s="185">
        <f t="shared" si="13"/>
        <v>0.94027307495707113</v>
      </c>
      <c r="AX85" s="185">
        <f t="shared" si="13"/>
        <v>0.94390470516880898</v>
      </c>
      <c r="AY85" s="185">
        <f t="shared" si="13"/>
        <v>0.94707568524637131</v>
      </c>
      <c r="AZ85" s="185">
        <f t="shared" si="13"/>
        <v>0.94878044325324096</v>
      </c>
      <c r="BA85" s="185">
        <f t="shared" si="13"/>
        <v>0.94948918568255025</v>
      </c>
      <c r="BB85" s="185">
        <f t="shared" si="13"/>
        <v>0.94931622233627833</v>
      </c>
      <c r="BC85" s="185">
        <f t="shared" si="13"/>
        <v>0.94616630249730782</v>
      </c>
      <c r="BD85" s="185">
        <f t="shared" si="13"/>
        <v>0.94545878581718612</v>
      </c>
      <c r="BE85" s="185">
        <f t="shared" si="13"/>
        <v>0.94702474316096008</v>
      </c>
      <c r="BF85" s="185">
        <f t="shared" si="13"/>
        <v>0.95190961950036301</v>
      </c>
      <c r="BG85" s="185">
        <f t="shared" si="13"/>
        <v>0.95076001344105376</v>
      </c>
      <c r="BH85" s="185">
        <f t="shared" si="13"/>
        <v>0.94843639449848027</v>
      </c>
      <c r="BI85" s="185">
        <f t="shared" si="13"/>
        <v>0.94576048607383623</v>
      </c>
      <c r="BJ85" s="185">
        <f t="shared" si="13"/>
        <v>0.94691053979368889</v>
      </c>
      <c r="BK85" s="185">
        <f t="shared" si="13"/>
        <v>0.9438003421717408</v>
      </c>
      <c r="BL85" s="185">
        <f t="shared" si="13"/>
        <v>0.95353144560426151</v>
      </c>
      <c r="BM85" s="185">
        <f t="shared" si="13"/>
        <v>0.9455677365224604</v>
      </c>
      <c r="BN85" s="185">
        <f t="shared" si="13"/>
        <v>0.94628091491725641</v>
      </c>
      <c r="BO85" s="185">
        <f t="shared" si="13"/>
        <v>0.9458621269271178</v>
      </c>
      <c r="BP85" s="185">
        <f t="shared" si="13"/>
        <v>0.94511331277727628</v>
      </c>
      <c r="BQ85" s="185">
        <f t="shared" si="13"/>
        <v>0.94425806776969712</v>
      </c>
      <c r="BR85" s="185">
        <f t="shared" si="13"/>
        <v>0.95365439288201936</v>
      </c>
      <c r="BS85" s="185">
        <f t="shared" ref="BS85:BU85" si="14">SUMPRODUCT(BS49:BS63,BS69:BS83)/SUM(BS49:BS63)</f>
        <v>0.96142408398994661</v>
      </c>
      <c r="BT85" s="185">
        <f t="shared" si="14"/>
        <v>0.95530152901026055</v>
      </c>
      <c r="BU85" s="185">
        <f t="shared" si="14"/>
        <v>0.95906249255291498</v>
      </c>
      <c r="BV85" s="185"/>
    </row>
    <row r="86" spans="1:74">
      <c r="A86" s="355"/>
      <c r="B86" s="184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3"/>
      <c r="BN86" s="183"/>
      <c r="BO86" s="183"/>
      <c r="BP86" s="183"/>
      <c r="BQ86" s="183"/>
      <c r="BR86" s="183"/>
      <c r="BS86" s="183"/>
      <c r="BT86" s="183"/>
      <c r="BU86" s="183"/>
    </row>
    <row r="87" spans="1:74">
      <c r="A87" s="353"/>
      <c r="B87" s="162" t="s">
        <v>125</v>
      </c>
      <c r="C87" s="168"/>
      <c r="D87" s="168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1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2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</row>
    <row r="88" spans="1:74">
      <c r="A88" s="353"/>
      <c r="O88" s="186"/>
      <c r="Q88" s="176"/>
    </row>
    <row r="89" spans="1:74" outlineLevel="1">
      <c r="A89" s="354">
        <v>0.54200000000000004</v>
      </c>
      <c r="B89" s="163" t="s">
        <v>52</v>
      </c>
      <c r="F89" s="178">
        <v>4080155.71</v>
      </c>
      <c r="G89" s="178">
        <v>2465684.1100000003</v>
      </c>
      <c r="H89" s="178">
        <v>2318598.84</v>
      </c>
      <c r="I89" s="178">
        <v>2367881.5500000003</v>
      </c>
      <c r="J89" s="178">
        <v>2578623.5</v>
      </c>
      <c r="K89" s="178">
        <v>2617114.34</v>
      </c>
      <c r="L89" s="178">
        <v>2632628.9299999997</v>
      </c>
      <c r="M89" s="178">
        <v>2585956.4600000004</v>
      </c>
      <c r="N89" s="178">
        <v>2605059.29</v>
      </c>
      <c r="O89" s="178">
        <v>2595293.79</v>
      </c>
      <c r="P89" s="178">
        <v>2674047.8500000006</v>
      </c>
      <c r="Q89" s="178">
        <v>2727826.4000000004</v>
      </c>
      <c r="R89" s="178">
        <v>4249110.4700000007</v>
      </c>
      <c r="S89" s="178">
        <v>2426459.17</v>
      </c>
      <c r="T89" s="178">
        <v>1846449.3599999996</v>
      </c>
      <c r="U89" s="187">
        <v>-1195911.45</v>
      </c>
      <c r="V89" s="178">
        <v>25174.440000000002</v>
      </c>
      <c r="W89" s="178">
        <v>7868.989999999998</v>
      </c>
      <c r="X89" s="178">
        <v>2578.1100000000006</v>
      </c>
      <c r="Y89" s="178">
        <v>650818.05000000005</v>
      </c>
      <c r="Z89" s="178">
        <v>1726326.96</v>
      </c>
      <c r="AA89" s="178">
        <v>1931603.68</v>
      </c>
      <c r="AB89" s="178">
        <v>2098162.33</v>
      </c>
      <c r="AC89" s="178">
        <v>2178457.98</v>
      </c>
      <c r="AD89" s="178">
        <v>3481272.4899999993</v>
      </c>
      <c r="AE89" s="178">
        <v>2045141.9599999997</v>
      </c>
      <c r="AF89" s="178">
        <v>1457929.3820000002</v>
      </c>
      <c r="AG89" s="178">
        <v>1159486.08</v>
      </c>
      <c r="AH89" s="178">
        <v>992952.07000000018</v>
      </c>
      <c r="AI89" s="178">
        <v>1544249.71</v>
      </c>
      <c r="AJ89" s="178">
        <v>1569271.38</v>
      </c>
      <c r="AK89" s="178">
        <v>2117156.9299999992</v>
      </c>
      <c r="AL89" s="178">
        <v>2385678.3799999994</v>
      </c>
      <c r="AM89" s="178">
        <v>2580683.0799999996</v>
      </c>
      <c r="AN89" s="178">
        <v>2365885.9500000007</v>
      </c>
      <c r="AO89" s="178">
        <v>2719226.29</v>
      </c>
      <c r="AP89" s="178">
        <v>4155915.2899999991</v>
      </c>
      <c r="AQ89" s="178">
        <v>2502838.8499999996</v>
      </c>
      <c r="AR89" s="178">
        <v>2659515.645</v>
      </c>
      <c r="AS89" s="178">
        <v>2638912.0249999999</v>
      </c>
      <c r="AT89" s="178">
        <v>2812306.4099999997</v>
      </c>
      <c r="AU89" s="178">
        <v>2760432.96</v>
      </c>
      <c r="AV89" s="178">
        <v>2845530.7899999996</v>
      </c>
      <c r="AW89" s="178">
        <v>2873386.3550000004</v>
      </c>
      <c r="AX89" s="178">
        <v>2841571.2050000001</v>
      </c>
      <c r="AY89" s="178">
        <v>2715009.7600000007</v>
      </c>
      <c r="AZ89" s="178">
        <v>2797874.4899999998</v>
      </c>
      <c r="BA89" s="178">
        <v>3097138.0250000004</v>
      </c>
      <c r="BB89" s="178">
        <v>4913360.92</v>
      </c>
      <c r="BC89" s="178">
        <v>2863591.68</v>
      </c>
      <c r="BD89" s="178">
        <v>2726518.14</v>
      </c>
      <c r="BE89" s="178">
        <v>2805389.0999999996</v>
      </c>
      <c r="BF89" s="178">
        <v>2964954.9249999998</v>
      </c>
      <c r="BG89" s="178">
        <v>3269742.69</v>
      </c>
      <c r="BH89" s="178">
        <v>3182973.11</v>
      </c>
      <c r="BI89" s="178">
        <v>3177263.8299999996</v>
      </c>
      <c r="BJ89" s="178">
        <v>3076582.0200000005</v>
      </c>
      <c r="BK89" s="178">
        <v>2937537.83</v>
      </c>
      <c r="BL89" s="178">
        <v>3012554.8699999996</v>
      </c>
      <c r="BM89" s="178">
        <v>3318941.92</v>
      </c>
      <c r="BN89" s="178">
        <v>5382511.4799999995</v>
      </c>
      <c r="BO89" s="178">
        <v>3283428.0200000005</v>
      </c>
      <c r="BP89" s="178">
        <v>3215900.6329999999</v>
      </c>
      <c r="BQ89" s="178">
        <v>3098338.2700000005</v>
      </c>
      <c r="BR89" s="178">
        <v>3265064.5183999999</v>
      </c>
      <c r="BS89" s="178">
        <v>3425159.15</v>
      </c>
      <c r="BT89" s="178">
        <v>3383556.8999999994</v>
      </c>
      <c r="BU89" s="178">
        <v>3373088.9499999997</v>
      </c>
      <c r="BV89" s="358"/>
    </row>
    <row r="90" spans="1:74" outlineLevel="1">
      <c r="A90" s="355">
        <v>0.25</v>
      </c>
      <c r="B90" s="163" t="s">
        <v>56</v>
      </c>
      <c r="F90" s="178" t="s">
        <v>103</v>
      </c>
      <c r="G90" s="178" t="s">
        <v>103</v>
      </c>
      <c r="H90" s="178" t="s">
        <v>103</v>
      </c>
      <c r="I90" s="178" t="s">
        <v>103</v>
      </c>
      <c r="J90" s="178" t="s">
        <v>103</v>
      </c>
      <c r="K90" s="178" t="s">
        <v>103</v>
      </c>
      <c r="L90" s="178" t="s">
        <v>103</v>
      </c>
      <c r="M90" s="178" t="s">
        <v>103</v>
      </c>
      <c r="N90" s="178" t="s">
        <v>103</v>
      </c>
      <c r="O90" s="178" t="s">
        <v>103</v>
      </c>
      <c r="P90" s="178">
        <v>1670593.105392874</v>
      </c>
      <c r="Q90" s="178">
        <v>2032723.1134154357</v>
      </c>
      <c r="R90" s="178">
        <v>2793648.6780567984</v>
      </c>
      <c r="S90" s="178">
        <v>1790581.3859378574</v>
      </c>
      <c r="T90" s="178">
        <v>1197197.1737313578</v>
      </c>
      <c r="U90" s="187">
        <v>424772.63550000015</v>
      </c>
      <c r="V90" s="178">
        <v>198692.91799999995</v>
      </c>
      <c r="W90" s="178">
        <v>258249.89057851245</v>
      </c>
      <c r="X90" s="178">
        <v>642704.79756526975</v>
      </c>
      <c r="Y90" s="178">
        <v>852651.07400000002</v>
      </c>
      <c r="Z90" s="178">
        <v>968422.15350000001</v>
      </c>
      <c r="AA90" s="178">
        <v>1228050.406469146</v>
      </c>
      <c r="AB90" s="178">
        <v>1422501.0874784209</v>
      </c>
      <c r="AC90" s="178">
        <v>1466624.0795</v>
      </c>
      <c r="AD90" s="178">
        <v>2146722.6583382799</v>
      </c>
      <c r="AE90" s="178">
        <v>1868120.3635000007</v>
      </c>
      <c r="AF90" s="178">
        <v>949031.99921017361</v>
      </c>
      <c r="AG90" s="178">
        <v>520691.36250000005</v>
      </c>
      <c r="AH90" s="178">
        <v>1006807.355</v>
      </c>
      <c r="AI90" s="178">
        <v>1398371.8725000003</v>
      </c>
      <c r="AJ90" s="178">
        <v>1486018.0465000002</v>
      </c>
      <c r="AK90" s="178">
        <v>1768714.8230000001</v>
      </c>
      <c r="AL90" s="178">
        <v>1780349.6310000001</v>
      </c>
      <c r="AM90" s="178">
        <v>2065160.9819999996</v>
      </c>
      <c r="AN90" s="178">
        <v>1885674.7865000002</v>
      </c>
      <c r="AO90" s="178">
        <v>2506844.4104999998</v>
      </c>
      <c r="AP90" s="178">
        <v>2713160.7925</v>
      </c>
      <c r="AQ90" s="178">
        <v>1966741.1495000003</v>
      </c>
      <c r="AR90" s="178">
        <v>2208032.3539999998</v>
      </c>
      <c r="AS90" s="178">
        <v>2078267.811</v>
      </c>
      <c r="AT90" s="178">
        <v>2601410.6859999979</v>
      </c>
      <c r="AU90" s="178">
        <v>2422666.9789999998</v>
      </c>
      <c r="AV90" s="178">
        <v>2337030.4459999991</v>
      </c>
      <c r="AW90" s="178">
        <v>2363777.6549999998</v>
      </c>
      <c r="AX90" s="178">
        <v>2151586.1489999983</v>
      </c>
      <c r="AY90" s="178">
        <v>2331592.8244999992</v>
      </c>
      <c r="AZ90" s="178">
        <v>2281989.6545000002</v>
      </c>
      <c r="BA90" s="178">
        <v>2657507.1434999998</v>
      </c>
      <c r="BB90" s="178">
        <v>3004089.925786044</v>
      </c>
      <c r="BC90" s="178">
        <v>2112848.0522845378</v>
      </c>
      <c r="BD90" s="178">
        <v>2255848.3214344108</v>
      </c>
      <c r="BE90" s="178">
        <v>2117471.818673647</v>
      </c>
      <c r="BF90" s="178">
        <v>2153076.7638605409</v>
      </c>
      <c r="BG90" s="178">
        <v>2365804.2577921823</v>
      </c>
      <c r="BH90" s="178">
        <v>2264219.1973145837</v>
      </c>
      <c r="BI90" s="178">
        <v>2161183.253783389</v>
      </c>
      <c r="BJ90" s="178">
        <v>2305379.847426807</v>
      </c>
      <c r="BK90" s="178">
        <v>2445524.0204073209</v>
      </c>
      <c r="BL90" s="178">
        <v>2263928.1330603911</v>
      </c>
      <c r="BM90" s="178">
        <v>2791448.6624699072</v>
      </c>
      <c r="BN90" s="178">
        <v>2974621.4028844531</v>
      </c>
      <c r="BO90" s="178">
        <v>2103831.4105193214</v>
      </c>
      <c r="BP90" s="178">
        <v>2126530.2158838212</v>
      </c>
      <c r="BQ90" s="178">
        <v>2299071.2645064942</v>
      </c>
      <c r="BR90" s="178">
        <v>2222797.0015366329</v>
      </c>
      <c r="BS90" s="178">
        <v>2568044.1246555788</v>
      </c>
      <c r="BT90" s="178">
        <v>2624494.2505521579</v>
      </c>
      <c r="BU90" s="178">
        <v>2575022</v>
      </c>
      <c r="BV90" s="358"/>
    </row>
    <row r="91" spans="1:74" outlineLevel="1">
      <c r="A91" s="354">
        <v>6.6699999999999995E-2</v>
      </c>
      <c r="B91" s="163" t="s">
        <v>60</v>
      </c>
      <c r="F91" s="178" t="s">
        <v>103</v>
      </c>
      <c r="G91" s="178" t="s">
        <v>103</v>
      </c>
      <c r="H91" s="178" t="s">
        <v>103</v>
      </c>
      <c r="I91" s="178" t="s">
        <v>103</v>
      </c>
      <c r="J91" s="178" t="s">
        <v>103</v>
      </c>
      <c r="K91" s="178" t="s">
        <v>103</v>
      </c>
      <c r="L91" s="178" t="s">
        <v>103</v>
      </c>
      <c r="M91" s="178" t="s">
        <v>103</v>
      </c>
      <c r="N91" s="178">
        <v>3630399.4378880006</v>
      </c>
      <c r="O91" s="178">
        <v>3953849.8275119998</v>
      </c>
      <c r="P91" s="178">
        <v>3795346.5853519998</v>
      </c>
      <c r="Q91" s="178">
        <v>4658459.6672800006</v>
      </c>
      <c r="R91" s="178">
        <v>6120728.797208</v>
      </c>
      <c r="S91" s="178">
        <v>3845940.5662399996</v>
      </c>
      <c r="T91" s="178">
        <v>3107818.7854799996</v>
      </c>
      <c r="U91" s="187">
        <v>191623.35825722909</v>
      </c>
      <c r="V91" s="178">
        <v>244785.26439999929</v>
      </c>
      <c r="W91" s="178">
        <v>-129049.8935100009</v>
      </c>
      <c r="X91" s="178">
        <v>1153405.7209463315</v>
      </c>
      <c r="Y91" s="178">
        <v>2196420.6275199996</v>
      </c>
      <c r="Z91" s="178">
        <v>2230452.8455919987</v>
      </c>
      <c r="AA91" s="178">
        <v>3842756.1926000002</v>
      </c>
      <c r="AB91" s="178">
        <v>3219014.0875200005</v>
      </c>
      <c r="AC91" s="178">
        <v>3192951.8909600005</v>
      </c>
      <c r="AD91" s="178">
        <v>3940501.959071999</v>
      </c>
      <c r="AE91" s="178">
        <v>3862447.4672663002</v>
      </c>
      <c r="AF91" s="178">
        <v>1961415.3101439998</v>
      </c>
      <c r="AG91" s="178">
        <v>1394029.7850545002</v>
      </c>
      <c r="AH91" s="178">
        <v>2455936.4206690574</v>
      </c>
      <c r="AI91" s="178">
        <v>3315773.1642479999</v>
      </c>
      <c r="AJ91" s="178">
        <v>2749389.4734638445</v>
      </c>
      <c r="AK91" s="178">
        <v>4104574.2875200007</v>
      </c>
      <c r="AL91" s="178">
        <v>3949724.0875199996</v>
      </c>
      <c r="AM91" s="178">
        <v>3673324.4341130834</v>
      </c>
      <c r="AN91" s="178">
        <v>3724794.240280001</v>
      </c>
      <c r="AO91" s="178">
        <v>4627090.1167599997</v>
      </c>
      <c r="AP91" s="178">
        <v>6122887.3962400006</v>
      </c>
      <c r="AQ91" s="178">
        <v>3763809.9200000009</v>
      </c>
      <c r="AR91" s="178">
        <v>3728588.077120001</v>
      </c>
      <c r="AS91" s="178">
        <v>4028327.5894800001</v>
      </c>
      <c r="AT91" s="178">
        <v>4202421.8436399996</v>
      </c>
      <c r="AU91" s="178">
        <v>4533370.7600000007</v>
      </c>
      <c r="AV91" s="178">
        <v>3894665.7724058251</v>
      </c>
      <c r="AW91" s="178">
        <v>4582454.4220000003</v>
      </c>
      <c r="AX91" s="178">
        <v>5004810.2558799991</v>
      </c>
      <c r="AY91" s="178">
        <v>4441998.2601599991</v>
      </c>
      <c r="AZ91" s="178">
        <v>5543222.6551599987</v>
      </c>
      <c r="BA91" s="178">
        <v>6435342.5954998219</v>
      </c>
      <c r="BB91" s="178">
        <v>6800592.3697199989</v>
      </c>
      <c r="BC91" s="178">
        <v>3997528.5916800005</v>
      </c>
      <c r="BD91" s="178">
        <v>4292862.0920400005</v>
      </c>
      <c r="BE91" s="178">
        <v>3846878.2599599999</v>
      </c>
      <c r="BF91" s="178">
        <v>6020643.0300821671</v>
      </c>
      <c r="BG91" s="178">
        <v>4725493.8421377186</v>
      </c>
      <c r="BH91" s="178">
        <v>4424579.9651377182</v>
      </c>
      <c r="BI91" s="178">
        <v>4807484.2498799991</v>
      </c>
      <c r="BJ91" s="178">
        <v>4187922.8516799994</v>
      </c>
      <c r="BK91" s="178">
        <v>4250781.4977599997</v>
      </c>
      <c r="BL91" s="178">
        <v>4223061.7040339997</v>
      </c>
      <c r="BM91" s="178">
        <v>4861466.4246890005</v>
      </c>
      <c r="BN91" s="178">
        <v>7556581.1644799998</v>
      </c>
      <c r="BO91" s="178">
        <v>4731833.47</v>
      </c>
      <c r="BP91" s="178">
        <v>4236558.263919998</v>
      </c>
      <c r="BQ91" s="178">
        <v>4735348.8240239993</v>
      </c>
      <c r="BR91" s="178">
        <v>5973097.7385759987</v>
      </c>
      <c r="BS91" s="178">
        <v>4379309.92564</v>
      </c>
      <c r="BT91" s="178">
        <v>5123074.74</v>
      </c>
      <c r="BU91" s="178">
        <v>5342419.5800000019</v>
      </c>
      <c r="BV91" s="358"/>
    </row>
    <row r="92" spans="1:74" outlineLevel="1">
      <c r="A92" s="355">
        <v>0.08</v>
      </c>
      <c r="B92" s="163" t="s">
        <v>64</v>
      </c>
      <c r="F92" s="178" t="s">
        <v>103</v>
      </c>
      <c r="G92" s="178" t="s">
        <v>103</v>
      </c>
      <c r="H92" s="178" t="s">
        <v>103</v>
      </c>
      <c r="I92" s="178" t="s">
        <v>103</v>
      </c>
      <c r="J92" s="178" t="s">
        <v>103</v>
      </c>
      <c r="K92" s="178" t="s">
        <v>103</v>
      </c>
      <c r="L92" s="178" t="s">
        <v>103</v>
      </c>
      <c r="M92" s="178" t="s">
        <v>103</v>
      </c>
      <c r="N92" s="178" t="s">
        <v>103</v>
      </c>
      <c r="O92" s="178" t="s">
        <v>103</v>
      </c>
      <c r="P92" s="178" t="s">
        <v>103</v>
      </c>
      <c r="Q92" s="178">
        <v>5471209.25</v>
      </c>
      <c r="R92" s="178">
        <v>6747659.3400000008</v>
      </c>
      <c r="S92" s="178">
        <v>4518699.8299999991</v>
      </c>
      <c r="T92" s="178">
        <v>4149989.0400000005</v>
      </c>
      <c r="U92" s="187">
        <v>-196121.21999999997</v>
      </c>
      <c r="V92" s="178">
        <v>573913.89999999991</v>
      </c>
      <c r="W92" s="178">
        <v>376582.32</v>
      </c>
      <c r="X92" s="178">
        <v>1459300.1600000004</v>
      </c>
      <c r="Y92" s="178">
        <v>3168533.45</v>
      </c>
      <c r="Z92" s="178">
        <v>3287130.9000000008</v>
      </c>
      <c r="AA92" s="178">
        <v>4940430.9799999995</v>
      </c>
      <c r="AB92" s="178">
        <v>4429667.25</v>
      </c>
      <c r="AC92" s="178">
        <v>5102393.42</v>
      </c>
      <c r="AD92" s="178">
        <v>6545933.0700000012</v>
      </c>
      <c r="AE92" s="178">
        <v>4981986.1099999994</v>
      </c>
      <c r="AF92" s="178">
        <v>3653323.6700000004</v>
      </c>
      <c r="AG92" s="178">
        <v>782534.79</v>
      </c>
      <c r="AH92" s="178">
        <v>2817552.78</v>
      </c>
      <c r="AI92" s="178">
        <v>4530911.37</v>
      </c>
      <c r="AJ92" s="178">
        <v>5425870.5500000007</v>
      </c>
      <c r="AK92" s="178">
        <v>5039443.7699999986</v>
      </c>
      <c r="AL92" s="178">
        <v>5314930.4800000004</v>
      </c>
      <c r="AM92" s="178">
        <v>4641813.76</v>
      </c>
      <c r="AN92" s="178">
        <v>5567102.3799999999</v>
      </c>
      <c r="AO92" s="178">
        <v>6472886.1000000006</v>
      </c>
      <c r="AP92" s="178">
        <v>6683401.790000001</v>
      </c>
      <c r="AQ92" s="178">
        <v>4531939.240000003</v>
      </c>
      <c r="AR92" s="178">
        <v>5368420.5199999996</v>
      </c>
      <c r="AS92" s="178">
        <v>4537719.0194205334</v>
      </c>
      <c r="AT92" s="178">
        <v>5142073.1436010003</v>
      </c>
      <c r="AU92" s="178">
        <v>5138150.8399999933</v>
      </c>
      <c r="AV92" s="178">
        <v>4640885.7299999986</v>
      </c>
      <c r="AW92" s="178">
        <v>4898290.6099999975</v>
      </c>
      <c r="AX92" s="178">
        <v>5525268.9899999965</v>
      </c>
      <c r="AY92" s="178">
        <v>5133473.219999996</v>
      </c>
      <c r="AZ92" s="178">
        <v>4494553.7999999961</v>
      </c>
      <c r="BA92" s="178">
        <v>6685287.759999997</v>
      </c>
      <c r="BB92" s="178">
        <v>7149093.709999999</v>
      </c>
      <c r="BC92" s="178">
        <v>5684462.8999999985</v>
      </c>
      <c r="BD92" s="178">
        <v>5405294.4999999991</v>
      </c>
      <c r="BE92" s="178">
        <v>5162053.18</v>
      </c>
      <c r="BF92" s="178">
        <v>5557440.7799999975</v>
      </c>
      <c r="BG92" s="178">
        <v>5004015.13</v>
      </c>
      <c r="BH92" s="178">
        <v>5775982.3100000005</v>
      </c>
      <c r="BI92" s="178">
        <v>5390265.1599999992</v>
      </c>
      <c r="BJ92" s="178">
        <v>5063354.6799999988</v>
      </c>
      <c r="BK92" s="178">
        <v>5468256.8799999999</v>
      </c>
      <c r="BL92" s="178">
        <v>5651753.8100000015</v>
      </c>
      <c r="BM92" s="178">
        <v>6876730.5599999987</v>
      </c>
      <c r="BN92" s="178">
        <v>8564796.6900000032</v>
      </c>
      <c r="BO92" s="178">
        <v>5388583.2700000023</v>
      </c>
      <c r="BP92" s="178">
        <v>5026183.42</v>
      </c>
      <c r="BQ92" s="178">
        <v>5874098.9500000011</v>
      </c>
      <c r="BR92" s="178">
        <v>5889893.6100000003</v>
      </c>
      <c r="BS92" s="178">
        <v>5258209.9200000009</v>
      </c>
      <c r="BT92" s="178">
        <v>5772979.2899999991</v>
      </c>
      <c r="BU92" s="178">
        <v>5290451.0300000012</v>
      </c>
      <c r="BV92" s="358"/>
    </row>
    <row r="93" spans="1:74" outlineLevel="1">
      <c r="A93" s="355">
        <v>0.28000000000000003</v>
      </c>
      <c r="B93" s="163" t="s">
        <v>84</v>
      </c>
      <c r="F93" s="178" t="s">
        <v>103</v>
      </c>
      <c r="G93" s="178" t="s">
        <v>103</v>
      </c>
      <c r="H93" s="178" t="s">
        <v>103</v>
      </c>
      <c r="I93" s="178" t="s">
        <v>103</v>
      </c>
      <c r="J93" s="178" t="s">
        <v>103</v>
      </c>
      <c r="K93" s="178" t="s">
        <v>103</v>
      </c>
      <c r="L93" s="178" t="s">
        <v>103</v>
      </c>
      <c r="M93" s="178" t="s">
        <v>103</v>
      </c>
      <c r="N93" s="178" t="s">
        <v>103</v>
      </c>
      <c r="O93" s="178" t="s">
        <v>103</v>
      </c>
      <c r="P93" s="178" t="s">
        <v>103</v>
      </c>
      <c r="Q93" s="178">
        <v>2396542.63</v>
      </c>
      <c r="R93" s="178">
        <v>3041930.1599999992</v>
      </c>
      <c r="S93" s="178">
        <v>2129589.7800000003</v>
      </c>
      <c r="T93" s="178">
        <v>1713815.9</v>
      </c>
      <c r="U93" s="187">
        <v>-99228.909999999625</v>
      </c>
      <c r="V93" s="178">
        <v>-88298.489999999976</v>
      </c>
      <c r="W93" s="178">
        <v>172046.99000000002</v>
      </c>
      <c r="X93" s="178">
        <v>177409.01999999996</v>
      </c>
      <c r="Y93" s="178">
        <v>835505.89</v>
      </c>
      <c r="Z93" s="178">
        <v>906665.84999999974</v>
      </c>
      <c r="AA93" s="178">
        <v>1125600.4199999997</v>
      </c>
      <c r="AB93" s="178">
        <v>1443911.5700000003</v>
      </c>
      <c r="AC93" s="178">
        <v>2140583.21</v>
      </c>
      <c r="AD93" s="178">
        <v>2536667.7600000002</v>
      </c>
      <c r="AE93" s="178">
        <v>1828553.13</v>
      </c>
      <c r="AF93" s="178">
        <v>1302307.72</v>
      </c>
      <c r="AG93" s="178">
        <v>1092137.7000000002</v>
      </c>
      <c r="AH93" s="178">
        <v>1370792.1200000006</v>
      </c>
      <c r="AI93" s="178">
        <v>1636741.5199999998</v>
      </c>
      <c r="AJ93" s="178">
        <v>2026836.77</v>
      </c>
      <c r="AK93" s="178">
        <v>2298057.0800000005</v>
      </c>
      <c r="AL93" s="178">
        <v>2523806.5700000003</v>
      </c>
      <c r="AM93" s="178">
        <v>2402118.6500000004</v>
      </c>
      <c r="AN93" s="178">
        <v>2379967.9000000004</v>
      </c>
      <c r="AO93" s="178">
        <v>3101709.92</v>
      </c>
      <c r="AP93" s="178">
        <v>4020976.5899999994</v>
      </c>
      <c r="AQ93" s="178">
        <v>2370702.5999999996</v>
      </c>
      <c r="AR93" s="178">
        <v>2752820.83</v>
      </c>
      <c r="AS93" s="178">
        <v>2682569.5099999998</v>
      </c>
      <c r="AT93" s="178">
        <v>2696402.8000000007</v>
      </c>
      <c r="AU93" s="178">
        <v>3026109.3299999987</v>
      </c>
      <c r="AV93" s="178">
        <v>2732521.08</v>
      </c>
      <c r="AW93" s="178">
        <v>3047258.5599999991</v>
      </c>
      <c r="AX93" s="178">
        <v>2672021.1</v>
      </c>
      <c r="AY93" s="178">
        <v>2692560.1199999996</v>
      </c>
      <c r="AZ93" s="178">
        <v>2771168.1600000011</v>
      </c>
      <c r="BA93" s="178">
        <v>2917408.8</v>
      </c>
      <c r="BB93" s="178">
        <v>4525376.1799999988</v>
      </c>
      <c r="BC93" s="178">
        <v>2667365.6346999994</v>
      </c>
      <c r="BD93" s="178">
        <v>2568151.5299999993</v>
      </c>
      <c r="BE93" s="178">
        <v>2837362.79</v>
      </c>
      <c r="BF93" s="178">
        <v>2982670.49</v>
      </c>
      <c r="BG93" s="178">
        <v>2763357.5900000008</v>
      </c>
      <c r="BH93" s="178">
        <v>3000570.9399999995</v>
      </c>
      <c r="BI93" s="178">
        <v>3014989.6700000004</v>
      </c>
      <c r="BJ93" s="178">
        <v>2756811.95</v>
      </c>
      <c r="BK93" s="178">
        <v>3125024.5200000005</v>
      </c>
      <c r="BL93" s="178">
        <v>3028281.6100000003</v>
      </c>
      <c r="BM93" s="178">
        <v>3678140.17</v>
      </c>
      <c r="BN93" s="178">
        <v>4338293.4700000007</v>
      </c>
      <c r="BO93" s="178">
        <v>2895726.8499999996</v>
      </c>
      <c r="BP93" s="178">
        <v>2698038.8500000006</v>
      </c>
      <c r="BQ93" s="178">
        <v>2917239.4199999995</v>
      </c>
      <c r="BR93" s="178">
        <v>3121798.6260000002</v>
      </c>
      <c r="BS93" s="178">
        <v>3177812.9643807374</v>
      </c>
      <c r="BT93" s="178">
        <v>3210325.2</v>
      </c>
      <c r="BU93" s="178">
        <v>2488898.12</v>
      </c>
      <c r="BV93" s="358"/>
    </row>
    <row r="94" spans="1:74" outlineLevel="1">
      <c r="A94" s="355"/>
      <c r="B94" s="163" t="s">
        <v>123</v>
      </c>
      <c r="F94" s="178" t="s">
        <v>103</v>
      </c>
      <c r="G94" s="178" t="s">
        <v>103</v>
      </c>
      <c r="H94" s="178" t="s">
        <v>103</v>
      </c>
      <c r="I94" s="178" t="s">
        <v>103</v>
      </c>
      <c r="J94" s="178" t="s">
        <v>103</v>
      </c>
      <c r="K94" s="178" t="s">
        <v>103</v>
      </c>
      <c r="L94" s="178" t="s">
        <v>103</v>
      </c>
      <c r="M94" s="178" t="s">
        <v>103</v>
      </c>
      <c r="N94" s="178" t="s">
        <v>103</v>
      </c>
      <c r="O94" s="178" t="s">
        <v>103</v>
      </c>
      <c r="P94" s="178" t="s">
        <v>103</v>
      </c>
      <c r="Q94" s="178" t="s">
        <v>103</v>
      </c>
      <c r="R94" s="178" t="s">
        <v>103</v>
      </c>
      <c r="S94" s="178" t="s">
        <v>103</v>
      </c>
      <c r="T94" s="178" t="s">
        <v>103</v>
      </c>
      <c r="U94" s="178" t="s">
        <v>103</v>
      </c>
      <c r="V94" s="178" t="s">
        <v>103</v>
      </c>
      <c r="W94" s="178" t="s">
        <v>103</v>
      </c>
      <c r="X94" s="178" t="s">
        <v>103</v>
      </c>
      <c r="Y94" s="178" t="s">
        <v>103</v>
      </c>
      <c r="Z94" s="178" t="s">
        <v>103</v>
      </c>
      <c r="AA94" s="178" t="s">
        <v>103</v>
      </c>
      <c r="AB94" s="178" t="s">
        <v>103</v>
      </c>
      <c r="AC94" s="178" t="s">
        <v>103</v>
      </c>
      <c r="AD94" s="178" t="s">
        <v>103</v>
      </c>
      <c r="AE94" s="178" t="s">
        <v>103</v>
      </c>
      <c r="AF94" s="178" t="s">
        <v>103</v>
      </c>
      <c r="AG94" s="178" t="s">
        <v>103</v>
      </c>
      <c r="AH94" s="178" t="s">
        <v>103</v>
      </c>
      <c r="AI94" s="178" t="s">
        <v>103</v>
      </c>
      <c r="AJ94" s="178" t="s">
        <v>103</v>
      </c>
      <c r="AK94" s="178" t="s">
        <v>103</v>
      </c>
      <c r="AL94" s="178" t="s">
        <v>103</v>
      </c>
      <c r="AM94" s="178" t="s">
        <v>103</v>
      </c>
      <c r="AN94" s="178" t="s">
        <v>103</v>
      </c>
      <c r="AO94" s="178" t="s">
        <v>103</v>
      </c>
      <c r="AP94" s="178">
        <v>95832.93</v>
      </c>
      <c r="AQ94" s="178">
        <v>95832.93</v>
      </c>
      <c r="AR94" s="178">
        <v>95832.93</v>
      </c>
      <c r="AS94" s="178">
        <v>95832.93</v>
      </c>
      <c r="AT94" s="178">
        <v>95832.93</v>
      </c>
      <c r="AU94" s="178">
        <v>106409.28999999998</v>
      </c>
      <c r="AV94" s="178">
        <v>95832.93</v>
      </c>
      <c r="AW94" s="178">
        <v>105482.56</v>
      </c>
      <c r="AX94" s="178">
        <v>105482.56</v>
      </c>
      <c r="AY94" s="178">
        <v>105482.56</v>
      </c>
      <c r="AZ94" s="178">
        <v>105482.56</v>
      </c>
      <c r="BA94" s="178">
        <v>105482.56</v>
      </c>
      <c r="BB94" s="178">
        <v>177749.02628041804</v>
      </c>
      <c r="BC94" s="178">
        <v>105482.56</v>
      </c>
      <c r="BD94" s="178">
        <v>105482.56</v>
      </c>
      <c r="BE94" s="178">
        <v>105482.56</v>
      </c>
      <c r="BF94" s="178">
        <v>105482.56</v>
      </c>
      <c r="BG94" s="178">
        <v>105482.56</v>
      </c>
      <c r="BH94" s="178">
        <v>105482.56</v>
      </c>
      <c r="BI94" s="178">
        <v>137132.86213647088</v>
      </c>
      <c r="BJ94" s="178">
        <v>109691.47</v>
      </c>
      <c r="BK94" s="178">
        <v>109691.47</v>
      </c>
      <c r="BL94" s="178">
        <v>109691.47472492326</v>
      </c>
      <c r="BM94" s="178">
        <v>109691.47472492326</v>
      </c>
      <c r="BN94" s="178">
        <v>109691.47472492326</v>
      </c>
      <c r="BO94" s="178">
        <v>109691.47472492326</v>
      </c>
      <c r="BP94" s="178">
        <v>109691.47472492326</v>
      </c>
      <c r="BQ94" s="178">
        <v>109691.47472492326</v>
      </c>
      <c r="BR94" s="178">
        <v>109691.47472492326</v>
      </c>
      <c r="BS94" s="178">
        <v>109691.47472492326</v>
      </c>
      <c r="BT94" s="178">
        <v>109693.88</v>
      </c>
      <c r="BU94" s="178">
        <v>114216.07</v>
      </c>
      <c r="BV94" s="358"/>
    </row>
    <row r="95" spans="1:74" outlineLevel="1">
      <c r="A95" s="355">
        <v>0.4</v>
      </c>
      <c r="B95" s="163" t="s">
        <v>68</v>
      </c>
      <c r="F95" s="178" t="s">
        <v>103</v>
      </c>
      <c r="G95" s="178" t="s">
        <v>103</v>
      </c>
      <c r="H95" s="178" t="s">
        <v>103</v>
      </c>
      <c r="I95" s="178" t="s">
        <v>103</v>
      </c>
      <c r="J95" s="178" t="s">
        <v>103</v>
      </c>
      <c r="K95" s="178" t="s">
        <v>103</v>
      </c>
      <c r="L95" s="178" t="s">
        <v>103</v>
      </c>
      <c r="M95" s="178" t="s">
        <v>103</v>
      </c>
      <c r="N95" s="178" t="s">
        <v>103</v>
      </c>
      <c r="O95" s="178" t="s">
        <v>103</v>
      </c>
      <c r="P95" s="178" t="s">
        <v>103</v>
      </c>
      <c r="Q95" s="178">
        <v>1955351.9600000004</v>
      </c>
      <c r="R95" s="178">
        <v>2484485.3409679369</v>
      </c>
      <c r="S95" s="178">
        <v>1848075.7499999998</v>
      </c>
      <c r="T95" s="178">
        <v>1179769.8066666666</v>
      </c>
      <c r="U95" s="187">
        <v>184063.81000000008</v>
      </c>
      <c r="V95" s="178">
        <v>31136.889999999963</v>
      </c>
      <c r="W95" s="178">
        <v>237068.98999999993</v>
      </c>
      <c r="X95" s="178">
        <v>630931.04759141256</v>
      </c>
      <c r="Y95" s="178">
        <v>803551.50159999973</v>
      </c>
      <c r="Z95" s="178">
        <v>962283.50200000009</v>
      </c>
      <c r="AA95" s="178">
        <v>1033037.0299999996</v>
      </c>
      <c r="AB95" s="178">
        <v>1369863.2637833334</v>
      </c>
      <c r="AC95" s="178">
        <v>1617420.0100000005</v>
      </c>
      <c r="AD95" s="178">
        <v>1867400.4549999998</v>
      </c>
      <c r="AE95" s="178">
        <v>1259093.423074041</v>
      </c>
      <c r="AF95" s="178">
        <v>1309232.2528394421</v>
      </c>
      <c r="AG95" s="178">
        <v>1122917.9099999999</v>
      </c>
      <c r="AH95" s="178">
        <v>1331329.4700000004</v>
      </c>
      <c r="AI95" s="178">
        <v>1518941.5608608881</v>
      </c>
      <c r="AJ95" s="178">
        <v>1627034.6169999992</v>
      </c>
      <c r="AK95" s="178">
        <v>1598155.8000000005</v>
      </c>
      <c r="AL95" s="178">
        <v>1525762.9500000002</v>
      </c>
      <c r="AM95" s="178">
        <v>2313733.71</v>
      </c>
      <c r="AN95" s="178">
        <v>1712082.0035000001</v>
      </c>
      <c r="AO95" s="178">
        <v>2140043.0785000003</v>
      </c>
      <c r="AP95" s="178">
        <v>2750468.4299999997</v>
      </c>
      <c r="AQ95" s="178">
        <v>1850092.0506950151</v>
      </c>
      <c r="AR95" s="178">
        <v>1640106.0911950152</v>
      </c>
      <c r="AS95" s="178">
        <v>1946021.8124214939</v>
      </c>
      <c r="AT95" s="178">
        <v>1936775.2584988172</v>
      </c>
      <c r="AU95" s="178">
        <v>1827946.9072413759</v>
      </c>
      <c r="AV95" s="178">
        <v>1927821.5935950151</v>
      </c>
      <c r="AW95" s="178">
        <v>2033935.2708959966</v>
      </c>
      <c r="AX95" s="178">
        <v>1828031.6380859625</v>
      </c>
      <c r="AY95" s="178">
        <v>1691094.4550558203</v>
      </c>
      <c r="AZ95" s="178">
        <v>2071506.1089562653</v>
      </c>
      <c r="BA95" s="178">
        <v>2360160.5652341321</v>
      </c>
      <c r="BB95" s="178">
        <v>3151572.8247500001</v>
      </c>
      <c r="BC95" s="178">
        <v>2401659.1084291833</v>
      </c>
      <c r="BD95" s="178">
        <v>1890098.2399999998</v>
      </c>
      <c r="BE95" s="178">
        <v>1955147.8100000005</v>
      </c>
      <c r="BF95" s="178">
        <v>2241111.7504228423</v>
      </c>
      <c r="BG95" s="178">
        <v>2071602.9743072195</v>
      </c>
      <c r="BH95" s="178">
        <v>2027412.7305419357</v>
      </c>
      <c r="BI95" s="178">
        <v>2274812.7187847798</v>
      </c>
      <c r="BJ95" s="178">
        <v>1769220.1887847814</v>
      </c>
      <c r="BK95" s="178">
        <v>2338071.7187847807</v>
      </c>
      <c r="BL95" s="178">
        <v>2195903.8310000002</v>
      </c>
      <c r="BM95" s="178">
        <v>2886062.6935325363</v>
      </c>
      <c r="BN95" s="178">
        <v>3281968.680900001</v>
      </c>
      <c r="BO95" s="178">
        <v>2632408.040275</v>
      </c>
      <c r="BP95" s="178">
        <v>2282960.1899999995</v>
      </c>
      <c r="BQ95" s="178">
        <v>2762124.4199999995</v>
      </c>
      <c r="BR95" s="178">
        <v>2101434.3299999991</v>
      </c>
      <c r="BS95" s="178">
        <v>2267770.3400000008</v>
      </c>
      <c r="BT95" s="178">
        <v>2359669.66</v>
      </c>
      <c r="BU95" s="178">
        <v>2494759.1099180705</v>
      </c>
      <c r="BV95" s="358"/>
    </row>
    <row r="96" spans="1:74" outlineLevel="1">
      <c r="A96" s="355">
        <v>0.4</v>
      </c>
      <c r="B96" s="163" t="s">
        <v>72</v>
      </c>
      <c r="F96" s="178" t="s">
        <v>103</v>
      </c>
      <c r="G96" s="178" t="s">
        <v>103</v>
      </c>
      <c r="H96" s="178" t="s">
        <v>103</v>
      </c>
      <c r="I96" s="178" t="s">
        <v>103</v>
      </c>
      <c r="J96" s="178" t="s">
        <v>103</v>
      </c>
      <c r="K96" s="178" t="s">
        <v>103</v>
      </c>
      <c r="L96" s="178" t="s">
        <v>103</v>
      </c>
      <c r="M96" s="178" t="s">
        <v>103</v>
      </c>
      <c r="N96" s="178" t="s">
        <v>103</v>
      </c>
      <c r="O96" s="178" t="s">
        <v>103</v>
      </c>
      <c r="P96" s="178" t="s">
        <v>103</v>
      </c>
      <c r="Q96" s="178">
        <v>890962.9600000002</v>
      </c>
      <c r="R96" s="178">
        <v>1172762.7999999996</v>
      </c>
      <c r="S96" s="178">
        <v>808717.25</v>
      </c>
      <c r="T96" s="178">
        <v>635977.30000000016</v>
      </c>
      <c r="U96" s="187">
        <v>65985.099999999977</v>
      </c>
      <c r="V96" s="178">
        <v>29680.94000000001</v>
      </c>
      <c r="W96" s="178">
        <v>77788.749999999971</v>
      </c>
      <c r="X96" s="178">
        <v>247909.50999999986</v>
      </c>
      <c r="Y96" s="178">
        <v>151260.63</v>
      </c>
      <c r="Z96" s="178">
        <v>347319.59000000008</v>
      </c>
      <c r="AA96" s="178">
        <v>383726.58999999997</v>
      </c>
      <c r="AB96" s="178">
        <v>583398.40999999992</v>
      </c>
      <c r="AC96" s="178">
        <v>636110.52</v>
      </c>
      <c r="AD96" s="178">
        <v>1074009.8987285411</v>
      </c>
      <c r="AE96" s="178">
        <v>431695.14662784868</v>
      </c>
      <c r="AF96" s="178">
        <v>460828.68999999983</v>
      </c>
      <c r="AG96" s="178">
        <v>597829.93999999994</v>
      </c>
      <c r="AH96" s="178">
        <v>447476.18999999994</v>
      </c>
      <c r="AI96" s="178">
        <v>682411.55</v>
      </c>
      <c r="AJ96" s="178">
        <v>863587.83999999985</v>
      </c>
      <c r="AK96" s="178">
        <v>841088.62000000011</v>
      </c>
      <c r="AL96" s="178">
        <v>746134.24999999988</v>
      </c>
      <c r="AM96" s="178">
        <v>775869.97433315974</v>
      </c>
      <c r="AN96" s="178">
        <v>1117652.3014146041</v>
      </c>
      <c r="AO96" s="178">
        <v>1138168.900456792</v>
      </c>
      <c r="AP96" s="178">
        <v>1495356.8766255248</v>
      </c>
      <c r="AQ96" s="178">
        <v>871491.12099999993</v>
      </c>
      <c r="AR96" s="178">
        <v>847098.71499999985</v>
      </c>
      <c r="AS96" s="178">
        <v>807953.20000000019</v>
      </c>
      <c r="AT96" s="178">
        <v>1187804.1700000004</v>
      </c>
      <c r="AU96" s="178">
        <v>1088048.9717054835</v>
      </c>
      <c r="AV96" s="178">
        <v>1212464.1990000003</v>
      </c>
      <c r="AW96" s="178">
        <v>1332286.9810000001</v>
      </c>
      <c r="AX96" s="178">
        <v>1002039.1941748778</v>
      </c>
      <c r="AY96" s="178">
        <v>1001406.653</v>
      </c>
      <c r="AZ96" s="178">
        <v>1314376.1769904678</v>
      </c>
      <c r="BA96" s="178">
        <v>1479803.754</v>
      </c>
      <c r="BB96" s="178">
        <v>1947406.7900000005</v>
      </c>
      <c r="BC96" s="178">
        <v>1361086.9299999997</v>
      </c>
      <c r="BD96" s="178">
        <v>1150211.4499999997</v>
      </c>
      <c r="BE96" s="178">
        <v>1065700.997</v>
      </c>
      <c r="BF96" s="178">
        <v>1360628.4299999997</v>
      </c>
      <c r="BG96" s="178">
        <v>1290642.9709999999</v>
      </c>
      <c r="BH96" s="178">
        <v>1280921.4099999999</v>
      </c>
      <c r="BI96" s="178">
        <v>1692928.2899999996</v>
      </c>
      <c r="BJ96" s="178">
        <v>1313213.97</v>
      </c>
      <c r="BK96" s="178">
        <v>1441543.27</v>
      </c>
      <c r="BL96" s="178">
        <v>1696109.389</v>
      </c>
      <c r="BM96" s="178">
        <v>1938722.6999999997</v>
      </c>
      <c r="BN96" s="178">
        <v>3147057.38</v>
      </c>
      <c r="BO96" s="178">
        <v>1994962.7943411283</v>
      </c>
      <c r="BP96" s="178">
        <v>1798710.3934142315</v>
      </c>
      <c r="BQ96" s="178">
        <v>1898314.7109524559</v>
      </c>
      <c r="BR96" s="178">
        <v>1713277.9700261757</v>
      </c>
      <c r="BS96" s="178">
        <v>1885427.5430000001</v>
      </c>
      <c r="BT96" s="178">
        <v>2115043.0254353401</v>
      </c>
      <c r="BU96" s="178">
        <v>2453714.2305523399</v>
      </c>
      <c r="BV96" s="358"/>
    </row>
    <row r="97" spans="1:75" outlineLevel="1">
      <c r="A97" s="355"/>
      <c r="B97" s="163" t="s">
        <v>74</v>
      </c>
      <c r="F97" s="178" t="s">
        <v>103</v>
      </c>
      <c r="G97" s="178" t="s">
        <v>103</v>
      </c>
      <c r="H97" s="178" t="s">
        <v>103</v>
      </c>
      <c r="I97" s="178" t="s">
        <v>103</v>
      </c>
      <c r="J97" s="178" t="s">
        <v>103</v>
      </c>
      <c r="K97" s="178" t="s">
        <v>103</v>
      </c>
      <c r="L97" s="178" t="s">
        <v>103</v>
      </c>
      <c r="M97" s="178" t="s">
        <v>103</v>
      </c>
      <c r="N97" s="178" t="s">
        <v>103</v>
      </c>
      <c r="O97" s="178" t="s">
        <v>103</v>
      </c>
      <c r="P97" s="178" t="s">
        <v>103</v>
      </c>
      <c r="Q97" s="178" t="s">
        <v>103</v>
      </c>
      <c r="R97" s="178" t="s">
        <v>103</v>
      </c>
      <c r="S97" s="178" t="s">
        <v>103</v>
      </c>
      <c r="T97" s="178" t="s">
        <v>103</v>
      </c>
      <c r="U97" s="178" t="s">
        <v>103</v>
      </c>
      <c r="V97" s="178" t="s">
        <v>103</v>
      </c>
      <c r="W97" s="178" t="s">
        <v>103</v>
      </c>
      <c r="X97" s="178" t="s">
        <v>103</v>
      </c>
      <c r="Y97" s="178" t="s">
        <v>103</v>
      </c>
      <c r="Z97" s="178" t="s">
        <v>103</v>
      </c>
      <c r="AA97" s="178" t="s">
        <v>103</v>
      </c>
      <c r="AB97" s="178" t="s">
        <v>103</v>
      </c>
      <c r="AC97" s="178" t="s">
        <v>103</v>
      </c>
      <c r="AD97" s="178" t="s">
        <v>103</v>
      </c>
      <c r="AE97" s="178" t="s">
        <v>103</v>
      </c>
      <c r="AF97" s="178" t="s">
        <v>103</v>
      </c>
      <c r="AG97" s="178" t="s">
        <v>103</v>
      </c>
      <c r="AH97" s="178" t="s">
        <v>103</v>
      </c>
      <c r="AI97" s="178" t="s">
        <v>103</v>
      </c>
      <c r="AJ97" s="178" t="s">
        <v>103</v>
      </c>
      <c r="AK97" s="178" t="s">
        <v>103</v>
      </c>
      <c r="AL97" s="178" t="s">
        <v>103</v>
      </c>
      <c r="AM97" s="178" t="s">
        <v>103</v>
      </c>
      <c r="AN97" s="178" t="s">
        <v>103</v>
      </c>
      <c r="AO97" s="178">
        <v>2364690.52</v>
      </c>
      <c r="AP97" s="178">
        <v>3630188.1300000004</v>
      </c>
      <c r="AQ97" s="178">
        <v>2009999.6899999995</v>
      </c>
      <c r="AR97" s="178">
        <v>4065929.52</v>
      </c>
      <c r="AS97" s="178">
        <v>2228290.4399999995</v>
      </c>
      <c r="AT97" s="178">
        <v>2245191.8200000003</v>
      </c>
      <c r="AU97" s="178">
        <v>2558118.3199999998</v>
      </c>
      <c r="AV97" s="178">
        <v>2138698.4299999997</v>
      </c>
      <c r="AW97" s="178">
        <v>2561113.9099999997</v>
      </c>
      <c r="AX97" s="178">
        <v>1611287.1499999992</v>
      </c>
      <c r="AY97" s="178">
        <v>2051713.5999999994</v>
      </c>
      <c r="AZ97" s="178">
        <v>2373707.64</v>
      </c>
      <c r="BA97" s="178">
        <v>2506326.6999999997</v>
      </c>
      <c r="BB97" s="178">
        <v>3875452.2300000032</v>
      </c>
      <c r="BC97" s="178">
        <v>2775319.459999999</v>
      </c>
      <c r="BD97" s="178">
        <v>2009044.9100000006</v>
      </c>
      <c r="BE97" s="178">
        <v>1765753.19</v>
      </c>
      <c r="BF97" s="178">
        <v>2838572.1182462303</v>
      </c>
      <c r="BG97" s="178">
        <v>2111480.38</v>
      </c>
      <c r="BH97" s="178">
        <v>2104106.1</v>
      </c>
      <c r="BI97" s="178">
        <v>2296883.29</v>
      </c>
      <c r="BJ97" s="178">
        <v>2106127</v>
      </c>
      <c r="BK97" s="178">
        <v>2248177.4799999995</v>
      </c>
      <c r="BL97" s="178">
        <v>2014183.1099999999</v>
      </c>
      <c r="BM97" s="178">
        <v>3528218.82</v>
      </c>
      <c r="BN97" s="178">
        <v>3730000</v>
      </c>
      <c r="BO97" s="178">
        <v>1942000</v>
      </c>
      <c r="BP97" s="178">
        <v>2158000</v>
      </c>
      <c r="BQ97" s="178">
        <v>2122000</v>
      </c>
      <c r="BR97" s="178">
        <v>2152000</v>
      </c>
      <c r="BS97" s="178">
        <v>2587000</v>
      </c>
      <c r="BT97" s="178">
        <v>3460811.7399999988</v>
      </c>
      <c r="BU97" s="178">
        <v>2231397.9500000002</v>
      </c>
      <c r="BV97" s="358"/>
    </row>
    <row r="98" spans="1:75" outlineLevel="1">
      <c r="A98" s="355"/>
      <c r="B98" s="163" t="s">
        <v>77</v>
      </c>
      <c r="F98" s="178" t="s">
        <v>103</v>
      </c>
      <c r="G98" s="178" t="s">
        <v>103</v>
      </c>
      <c r="H98" s="178" t="s">
        <v>103</v>
      </c>
      <c r="I98" s="178" t="s">
        <v>103</v>
      </c>
      <c r="J98" s="178" t="s">
        <v>103</v>
      </c>
      <c r="K98" s="178" t="s">
        <v>103</v>
      </c>
      <c r="L98" s="178" t="s">
        <v>103</v>
      </c>
      <c r="M98" s="178" t="s">
        <v>103</v>
      </c>
      <c r="N98" s="178" t="s">
        <v>103</v>
      </c>
      <c r="O98" s="178" t="s">
        <v>103</v>
      </c>
      <c r="P98" s="178" t="s">
        <v>103</v>
      </c>
      <c r="Q98" s="178" t="s">
        <v>103</v>
      </c>
      <c r="R98" s="178" t="s">
        <v>103</v>
      </c>
      <c r="S98" s="178" t="s">
        <v>103</v>
      </c>
      <c r="T98" s="178" t="s">
        <v>103</v>
      </c>
      <c r="U98" s="187" t="s">
        <v>103</v>
      </c>
      <c r="V98" s="178" t="s">
        <v>103</v>
      </c>
      <c r="W98" s="178" t="s">
        <v>103</v>
      </c>
      <c r="X98" s="178" t="s">
        <v>103</v>
      </c>
      <c r="Y98" s="178" t="s">
        <v>103</v>
      </c>
      <c r="Z98" s="178" t="s">
        <v>103</v>
      </c>
      <c r="AA98" s="178" t="s">
        <v>103</v>
      </c>
      <c r="AB98" s="178" t="s">
        <v>103</v>
      </c>
      <c r="AC98" s="178" t="s">
        <v>103</v>
      </c>
      <c r="AD98" s="178" t="s">
        <v>103</v>
      </c>
      <c r="AE98" s="178" t="s">
        <v>103</v>
      </c>
      <c r="AF98" s="178" t="s">
        <v>103</v>
      </c>
      <c r="AG98" s="178" t="s">
        <v>103</v>
      </c>
      <c r="AH98" s="178" t="s">
        <v>103</v>
      </c>
      <c r="AI98" s="178" t="s">
        <v>103</v>
      </c>
      <c r="AJ98" s="178" t="s">
        <v>103</v>
      </c>
      <c r="AK98" s="178" t="s">
        <v>103</v>
      </c>
      <c r="AL98" s="178" t="s">
        <v>103</v>
      </c>
      <c r="AM98" s="178" t="s">
        <v>103</v>
      </c>
      <c r="AN98" s="178" t="s">
        <v>103</v>
      </c>
      <c r="AO98" s="178" t="s">
        <v>103</v>
      </c>
      <c r="AP98" s="178" t="s">
        <v>103</v>
      </c>
      <c r="AQ98" s="178" t="s">
        <v>103</v>
      </c>
      <c r="AR98" s="178" t="s">
        <v>103</v>
      </c>
      <c r="AS98" s="178" t="s">
        <v>103</v>
      </c>
      <c r="AT98" s="178" t="s">
        <v>103</v>
      </c>
      <c r="AU98" s="178" t="s">
        <v>103</v>
      </c>
      <c r="AV98" s="178" t="s">
        <v>103</v>
      </c>
      <c r="AW98" s="178" t="s">
        <v>103</v>
      </c>
      <c r="AX98" s="178" t="s">
        <v>103</v>
      </c>
      <c r="AY98" s="178" t="s">
        <v>103</v>
      </c>
      <c r="AZ98" s="178" t="s">
        <v>103</v>
      </c>
      <c r="BA98" s="178">
        <v>3577461.947446926</v>
      </c>
      <c r="BB98" s="178">
        <v>5080212.9400000004</v>
      </c>
      <c r="BC98" s="178">
        <v>2889955.8499999987</v>
      </c>
      <c r="BD98" s="178">
        <v>3470666.977</v>
      </c>
      <c r="BE98" s="178">
        <v>2569621.3597541433</v>
      </c>
      <c r="BF98" s="178">
        <v>2705766.7700000005</v>
      </c>
      <c r="BG98" s="178">
        <v>2896882.3241879996</v>
      </c>
      <c r="BH98" s="178">
        <v>2809540.8429998094</v>
      </c>
      <c r="BI98" s="178">
        <v>3252238.5037463987</v>
      </c>
      <c r="BJ98" s="178">
        <v>2729129.694052387</v>
      </c>
      <c r="BK98" s="178">
        <v>3072904.6046871403</v>
      </c>
      <c r="BL98" s="178">
        <v>2927967.8641480152</v>
      </c>
      <c r="BM98" s="178">
        <v>3742901.2007672749</v>
      </c>
      <c r="BN98" s="178">
        <v>4568303.1659879899</v>
      </c>
      <c r="BO98" s="178">
        <v>3058353.8410528013</v>
      </c>
      <c r="BP98" s="178">
        <v>2966471.5580839915</v>
      </c>
      <c r="BQ98" s="178">
        <v>2988140.588040424</v>
      </c>
      <c r="BR98" s="178">
        <v>3466725.2031283495</v>
      </c>
      <c r="BS98" s="178">
        <v>3269045.3500415557</v>
      </c>
      <c r="BT98" s="178">
        <v>3668604.5313970568</v>
      </c>
      <c r="BU98" s="178">
        <v>3457676.1190592251</v>
      </c>
      <c r="BV98" s="358"/>
    </row>
    <row r="99" spans="1:75" outlineLevel="1">
      <c r="A99" s="355"/>
      <c r="B99" s="163" t="s">
        <v>166</v>
      </c>
      <c r="F99" s="178" t="s">
        <v>103</v>
      </c>
      <c r="G99" s="178" t="s">
        <v>103</v>
      </c>
      <c r="H99" s="178" t="s">
        <v>103</v>
      </c>
      <c r="I99" s="178" t="s">
        <v>103</v>
      </c>
      <c r="J99" s="178" t="s">
        <v>103</v>
      </c>
      <c r="K99" s="178" t="s">
        <v>103</v>
      </c>
      <c r="L99" s="178" t="s">
        <v>103</v>
      </c>
      <c r="M99" s="178" t="s">
        <v>103</v>
      </c>
      <c r="N99" s="178" t="s">
        <v>103</v>
      </c>
      <c r="O99" s="178" t="s">
        <v>103</v>
      </c>
      <c r="P99" s="178" t="s">
        <v>103</v>
      </c>
      <c r="Q99" s="178" t="s">
        <v>103</v>
      </c>
      <c r="R99" s="178" t="s">
        <v>103</v>
      </c>
      <c r="S99" s="178" t="s">
        <v>103</v>
      </c>
      <c r="T99" s="178" t="s">
        <v>103</v>
      </c>
      <c r="U99" s="187" t="s">
        <v>103</v>
      </c>
      <c r="V99" s="178" t="s">
        <v>103</v>
      </c>
      <c r="W99" s="178" t="s">
        <v>103</v>
      </c>
      <c r="X99" s="178" t="s">
        <v>103</v>
      </c>
      <c r="Y99" s="178" t="s">
        <v>103</v>
      </c>
      <c r="Z99" s="178" t="s">
        <v>103</v>
      </c>
      <c r="AA99" s="178" t="s">
        <v>103</v>
      </c>
      <c r="AB99" s="178" t="s">
        <v>103</v>
      </c>
      <c r="AC99" s="178" t="s">
        <v>103</v>
      </c>
      <c r="AD99" s="178" t="s">
        <v>103</v>
      </c>
      <c r="AE99" s="178" t="s">
        <v>103</v>
      </c>
      <c r="AF99" s="178" t="s">
        <v>103</v>
      </c>
      <c r="AG99" s="178" t="s">
        <v>103</v>
      </c>
      <c r="AH99" s="178" t="s">
        <v>103</v>
      </c>
      <c r="AI99" s="178" t="s">
        <v>103</v>
      </c>
      <c r="AJ99" s="178" t="s">
        <v>103</v>
      </c>
      <c r="AK99" s="178" t="s">
        <v>103</v>
      </c>
      <c r="AL99" s="178" t="s">
        <v>103</v>
      </c>
      <c r="AM99" s="178" t="s">
        <v>103</v>
      </c>
      <c r="AN99" s="178" t="s">
        <v>103</v>
      </c>
      <c r="AO99" s="178" t="s">
        <v>103</v>
      </c>
      <c r="AP99" s="178" t="s">
        <v>103</v>
      </c>
      <c r="AQ99" s="178" t="s">
        <v>103</v>
      </c>
      <c r="AR99" s="178" t="s">
        <v>103</v>
      </c>
      <c r="AS99" s="178" t="s">
        <v>103</v>
      </c>
      <c r="AT99" s="178" t="s">
        <v>103</v>
      </c>
      <c r="AU99" s="178" t="s">
        <v>103</v>
      </c>
      <c r="AV99" s="178" t="s">
        <v>103</v>
      </c>
      <c r="AW99" s="178" t="s">
        <v>103</v>
      </c>
      <c r="AX99" s="178" t="s">
        <v>103</v>
      </c>
      <c r="AY99" s="178" t="s">
        <v>103</v>
      </c>
      <c r="AZ99" s="178" t="s">
        <v>103</v>
      </c>
      <c r="BA99" s="178" t="s">
        <v>103</v>
      </c>
      <c r="BB99" s="178" t="s">
        <v>103</v>
      </c>
      <c r="BC99" s="178" t="s">
        <v>103</v>
      </c>
      <c r="BD99" s="178" t="s">
        <v>103</v>
      </c>
      <c r="BE99" s="178" t="s">
        <v>103</v>
      </c>
      <c r="BF99" s="178" t="s">
        <v>103</v>
      </c>
      <c r="BG99" s="178" t="s">
        <v>103</v>
      </c>
      <c r="BH99" s="178" t="s">
        <v>103</v>
      </c>
      <c r="BI99" s="178" t="s">
        <v>103</v>
      </c>
      <c r="BJ99" s="178" t="s">
        <v>103</v>
      </c>
      <c r="BK99" s="178" t="s">
        <v>103</v>
      </c>
      <c r="BL99" s="178" t="s">
        <v>103</v>
      </c>
      <c r="BM99" s="178">
        <v>2398632.9280318278</v>
      </c>
      <c r="BN99" s="178">
        <v>2792295.746310839</v>
      </c>
      <c r="BO99" s="178">
        <v>1665100.6309177345</v>
      </c>
      <c r="BP99" s="178">
        <v>1391169.1721676795</v>
      </c>
      <c r="BQ99" s="178">
        <v>1534105.3135993283</v>
      </c>
      <c r="BR99" s="178">
        <v>1583154.4443842929</v>
      </c>
      <c r="BS99" s="178">
        <v>1736863.97599856</v>
      </c>
      <c r="BT99" s="178">
        <v>1676936.8491321774</v>
      </c>
      <c r="BU99" s="178">
        <v>1670569.2116763103</v>
      </c>
      <c r="BV99" s="358"/>
    </row>
    <row r="100" spans="1:75" outlineLevel="1">
      <c r="A100" s="355"/>
      <c r="B100" s="163" t="s">
        <v>167</v>
      </c>
      <c r="F100" s="178" t="s">
        <v>103</v>
      </c>
      <c r="G100" s="178" t="s">
        <v>103</v>
      </c>
      <c r="H100" s="178" t="s">
        <v>103</v>
      </c>
      <c r="I100" s="178" t="s">
        <v>103</v>
      </c>
      <c r="J100" s="178" t="s">
        <v>103</v>
      </c>
      <c r="K100" s="178" t="s">
        <v>103</v>
      </c>
      <c r="L100" s="178" t="s">
        <v>103</v>
      </c>
      <c r="M100" s="178" t="s">
        <v>103</v>
      </c>
      <c r="N100" s="178" t="s">
        <v>103</v>
      </c>
      <c r="O100" s="178" t="s">
        <v>103</v>
      </c>
      <c r="P100" s="178" t="s">
        <v>103</v>
      </c>
      <c r="Q100" s="178" t="s">
        <v>103</v>
      </c>
      <c r="R100" s="178" t="s">
        <v>103</v>
      </c>
      <c r="S100" s="178" t="s">
        <v>103</v>
      </c>
      <c r="T100" s="178" t="s">
        <v>103</v>
      </c>
      <c r="U100" s="187" t="s">
        <v>103</v>
      </c>
      <c r="V100" s="178" t="s">
        <v>103</v>
      </c>
      <c r="W100" s="178" t="s">
        <v>103</v>
      </c>
      <c r="X100" s="178" t="s">
        <v>103</v>
      </c>
      <c r="Y100" s="178" t="s">
        <v>103</v>
      </c>
      <c r="Z100" s="178" t="s">
        <v>103</v>
      </c>
      <c r="AA100" s="178" t="s">
        <v>103</v>
      </c>
      <c r="AB100" s="178" t="s">
        <v>103</v>
      </c>
      <c r="AC100" s="178" t="s">
        <v>103</v>
      </c>
      <c r="AD100" s="178" t="s">
        <v>103</v>
      </c>
      <c r="AE100" s="178" t="s">
        <v>103</v>
      </c>
      <c r="AF100" s="178" t="s">
        <v>103</v>
      </c>
      <c r="AG100" s="178" t="s">
        <v>103</v>
      </c>
      <c r="AH100" s="178" t="s">
        <v>103</v>
      </c>
      <c r="AI100" s="178" t="s">
        <v>103</v>
      </c>
      <c r="AJ100" s="178" t="s">
        <v>103</v>
      </c>
      <c r="AK100" s="178" t="s">
        <v>103</v>
      </c>
      <c r="AL100" s="178" t="s">
        <v>103</v>
      </c>
      <c r="AM100" s="178" t="s">
        <v>103</v>
      </c>
      <c r="AN100" s="178" t="s">
        <v>103</v>
      </c>
      <c r="AO100" s="178" t="s">
        <v>103</v>
      </c>
      <c r="AP100" s="178" t="s">
        <v>103</v>
      </c>
      <c r="AQ100" s="178" t="s">
        <v>103</v>
      </c>
      <c r="AR100" s="178" t="s">
        <v>103</v>
      </c>
      <c r="AS100" s="178" t="s">
        <v>103</v>
      </c>
      <c r="AT100" s="178" t="s">
        <v>103</v>
      </c>
      <c r="AU100" s="178" t="s">
        <v>103</v>
      </c>
      <c r="AV100" s="178" t="s">
        <v>103</v>
      </c>
      <c r="AW100" s="178" t="s">
        <v>103</v>
      </c>
      <c r="AX100" s="178" t="s">
        <v>103</v>
      </c>
      <c r="AY100" s="178" t="s">
        <v>103</v>
      </c>
      <c r="AZ100" s="178" t="s">
        <v>103</v>
      </c>
      <c r="BA100" s="178" t="s">
        <v>103</v>
      </c>
      <c r="BB100" s="178" t="s">
        <v>103</v>
      </c>
      <c r="BC100" s="178" t="s">
        <v>103</v>
      </c>
      <c r="BD100" s="178" t="s">
        <v>103</v>
      </c>
      <c r="BE100" s="178" t="s">
        <v>103</v>
      </c>
      <c r="BF100" s="178" t="s">
        <v>103</v>
      </c>
      <c r="BG100" s="178" t="s">
        <v>103</v>
      </c>
      <c r="BH100" s="178" t="s">
        <v>103</v>
      </c>
      <c r="BI100" s="178" t="s">
        <v>103</v>
      </c>
      <c r="BJ100" s="178" t="s">
        <v>103</v>
      </c>
      <c r="BK100" s="178" t="s">
        <v>103</v>
      </c>
      <c r="BL100" s="178" t="s">
        <v>103</v>
      </c>
      <c r="BM100" s="178" t="s">
        <v>103</v>
      </c>
      <c r="BN100" s="178">
        <v>4606401</v>
      </c>
      <c r="BO100" s="178">
        <v>3994996</v>
      </c>
      <c r="BP100" s="178">
        <v>2706274</v>
      </c>
      <c r="BQ100" s="178">
        <v>2763233</v>
      </c>
      <c r="BR100" s="178">
        <v>2637861</v>
      </c>
      <c r="BS100" s="178">
        <v>2371254</v>
      </c>
      <c r="BT100" s="178">
        <v>3293609</v>
      </c>
      <c r="BU100" s="178">
        <v>2792774</v>
      </c>
      <c r="BV100" s="358"/>
    </row>
    <row r="101" spans="1:75" outlineLevel="1">
      <c r="A101" s="355"/>
      <c r="B101" s="163" t="s">
        <v>168</v>
      </c>
      <c r="F101" s="178" t="s">
        <v>103</v>
      </c>
      <c r="G101" s="178" t="s">
        <v>103</v>
      </c>
      <c r="H101" s="178" t="s">
        <v>103</v>
      </c>
      <c r="I101" s="178" t="s">
        <v>103</v>
      </c>
      <c r="J101" s="178" t="s">
        <v>103</v>
      </c>
      <c r="K101" s="178" t="s">
        <v>103</v>
      </c>
      <c r="L101" s="178" t="s">
        <v>103</v>
      </c>
      <c r="M101" s="178" t="s">
        <v>103</v>
      </c>
      <c r="N101" s="178" t="s">
        <v>103</v>
      </c>
      <c r="O101" s="178" t="s">
        <v>103</v>
      </c>
      <c r="P101" s="178" t="s">
        <v>103</v>
      </c>
      <c r="Q101" s="178" t="s">
        <v>103</v>
      </c>
      <c r="R101" s="178" t="s">
        <v>103</v>
      </c>
      <c r="S101" s="178" t="s">
        <v>103</v>
      </c>
      <c r="T101" s="178" t="s">
        <v>103</v>
      </c>
      <c r="U101" s="187" t="s">
        <v>103</v>
      </c>
      <c r="V101" s="178" t="s">
        <v>103</v>
      </c>
      <c r="W101" s="178" t="s">
        <v>103</v>
      </c>
      <c r="X101" s="178" t="s">
        <v>103</v>
      </c>
      <c r="Y101" s="178" t="s">
        <v>103</v>
      </c>
      <c r="Z101" s="178" t="s">
        <v>103</v>
      </c>
      <c r="AA101" s="178" t="s">
        <v>103</v>
      </c>
      <c r="AB101" s="178" t="s">
        <v>103</v>
      </c>
      <c r="AC101" s="178" t="s">
        <v>103</v>
      </c>
      <c r="AD101" s="178" t="s">
        <v>103</v>
      </c>
      <c r="AE101" s="178" t="s">
        <v>103</v>
      </c>
      <c r="AF101" s="178" t="s">
        <v>103</v>
      </c>
      <c r="AG101" s="178" t="s">
        <v>103</v>
      </c>
      <c r="AH101" s="178" t="s">
        <v>103</v>
      </c>
      <c r="AI101" s="178" t="s">
        <v>103</v>
      </c>
      <c r="AJ101" s="178" t="s">
        <v>103</v>
      </c>
      <c r="AK101" s="178" t="s">
        <v>103</v>
      </c>
      <c r="AL101" s="178" t="s">
        <v>103</v>
      </c>
      <c r="AM101" s="178" t="s">
        <v>103</v>
      </c>
      <c r="AN101" s="178" t="s">
        <v>103</v>
      </c>
      <c r="AO101" s="178" t="s">
        <v>103</v>
      </c>
      <c r="AP101" s="178" t="s">
        <v>103</v>
      </c>
      <c r="AQ101" s="178" t="s">
        <v>103</v>
      </c>
      <c r="AR101" s="178" t="s">
        <v>103</v>
      </c>
      <c r="AS101" s="178" t="s">
        <v>103</v>
      </c>
      <c r="AT101" s="178" t="s">
        <v>103</v>
      </c>
      <c r="AU101" s="178" t="s">
        <v>103</v>
      </c>
      <c r="AV101" s="178" t="s">
        <v>103</v>
      </c>
      <c r="AW101" s="178" t="s">
        <v>103</v>
      </c>
      <c r="AX101" s="178" t="s">
        <v>103</v>
      </c>
      <c r="AY101" s="178" t="s">
        <v>103</v>
      </c>
      <c r="AZ101" s="178" t="s">
        <v>103</v>
      </c>
      <c r="BA101" s="178" t="s">
        <v>103</v>
      </c>
      <c r="BB101" s="178" t="s">
        <v>103</v>
      </c>
      <c r="BC101" s="178" t="s">
        <v>103</v>
      </c>
      <c r="BD101" s="178" t="s">
        <v>103</v>
      </c>
      <c r="BE101" s="178" t="s">
        <v>103</v>
      </c>
      <c r="BF101" s="178" t="s">
        <v>103</v>
      </c>
      <c r="BG101" s="178" t="s">
        <v>103</v>
      </c>
      <c r="BH101" s="178" t="s">
        <v>103</v>
      </c>
      <c r="BI101" s="178" t="s">
        <v>103</v>
      </c>
      <c r="BJ101" s="178" t="s">
        <v>103</v>
      </c>
      <c r="BK101" s="178" t="s">
        <v>103</v>
      </c>
      <c r="BL101" s="178" t="s">
        <v>103</v>
      </c>
      <c r="BM101" s="178" t="s">
        <v>103</v>
      </c>
      <c r="BN101" s="178">
        <v>3950576.79</v>
      </c>
      <c r="BO101" s="178">
        <v>2917915.98</v>
      </c>
      <c r="BP101" s="178">
        <v>2605178.9199999995</v>
      </c>
      <c r="BQ101" s="178">
        <v>2680638.1300000008</v>
      </c>
      <c r="BR101" s="178">
        <v>2359399.8400000008</v>
      </c>
      <c r="BS101" s="178">
        <v>2689218.3000000007</v>
      </c>
      <c r="BT101" s="178">
        <v>3148280.2600000016</v>
      </c>
      <c r="BU101" s="178">
        <v>2869576.3699999987</v>
      </c>
      <c r="BV101" s="358"/>
    </row>
    <row r="102" spans="1:75" outlineLevel="1">
      <c r="A102" s="355"/>
      <c r="B102" s="163" t="s">
        <v>169</v>
      </c>
      <c r="F102" s="178" t="s">
        <v>103</v>
      </c>
      <c r="G102" s="178" t="s">
        <v>103</v>
      </c>
      <c r="H102" s="178" t="s">
        <v>103</v>
      </c>
      <c r="I102" s="178" t="s">
        <v>103</v>
      </c>
      <c r="J102" s="178" t="s">
        <v>103</v>
      </c>
      <c r="K102" s="178" t="s">
        <v>103</v>
      </c>
      <c r="L102" s="178" t="s">
        <v>103</v>
      </c>
      <c r="M102" s="178" t="s">
        <v>103</v>
      </c>
      <c r="N102" s="178" t="s">
        <v>103</v>
      </c>
      <c r="O102" s="178" t="s">
        <v>103</v>
      </c>
      <c r="P102" s="178" t="s">
        <v>103</v>
      </c>
      <c r="Q102" s="178" t="s">
        <v>103</v>
      </c>
      <c r="R102" s="178" t="s">
        <v>103</v>
      </c>
      <c r="S102" s="178" t="s">
        <v>103</v>
      </c>
      <c r="T102" s="178" t="s">
        <v>103</v>
      </c>
      <c r="U102" s="187" t="s">
        <v>103</v>
      </c>
      <c r="V102" s="178" t="s">
        <v>103</v>
      </c>
      <c r="W102" s="178" t="s">
        <v>103</v>
      </c>
      <c r="X102" s="178" t="s">
        <v>103</v>
      </c>
      <c r="Y102" s="178" t="s">
        <v>103</v>
      </c>
      <c r="Z102" s="178" t="s">
        <v>103</v>
      </c>
      <c r="AA102" s="178" t="s">
        <v>103</v>
      </c>
      <c r="AB102" s="178" t="s">
        <v>103</v>
      </c>
      <c r="AC102" s="178" t="s">
        <v>103</v>
      </c>
      <c r="AD102" s="178" t="s">
        <v>103</v>
      </c>
      <c r="AE102" s="178" t="s">
        <v>103</v>
      </c>
      <c r="AF102" s="178" t="s">
        <v>103</v>
      </c>
      <c r="AG102" s="178" t="s">
        <v>103</v>
      </c>
      <c r="AH102" s="178" t="s">
        <v>103</v>
      </c>
      <c r="AI102" s="178" t="s">
        <v>103</v>
      </c>
      <c r="AJ102" s="178" t="s">
        <v>103</v>
      </c>
      <c r="AK102" s="178" t="s">
        <v>103</v>
      </c>
      <c r="AL102" s="178" t="s">
        <v>103</v>
      </c>
      <c r="AM102" s="178" t="s">
        <v>103</v>
      </c>
      <c r="AN102" s="178" t="s">
        <v>103</v>
      </c>
      <c r="AO102" s="178" t="s">
        <v>103</v>
      </c>
      <c r="AP102" s="178" t="s">
        <v>103</v>
      </c>
      <c r="AQ102" s="178" t="s">
        <v>103</v>
      </c>
      <c r="AR102" s="178" t="s">
        <v>103</v>
      </c>
      <c r="AS102" s="178" t="s">
        <v>103</v>
      </c>
      <c r="AT102" s="178" t="s">
        <v>103</v>
      </c>
      <c r="AU102" s="178" t="s">
        <v>103</v>
      </c>
      <c r="AV102" s="178" t="s">
        <v>103</v>
      </c>
      <c r="AW102" s="178" t="s">
        <v>103</v>
      </c>
      <c r="AX102" s="178" t="s">
        <v>103</v>
      </c>
      <c r="AY102" s="178" t="s">
        <v>103</v>
      </c>
      <c r="AZ102" s="178" t="s">
        <v>103</v>
      </c>
      <c r="BA102" s="178" t="s">
        <v>103</v>
      </c>
      <c r="BB102" s="178" t="s">
        <v>103</v>
      </c>
      <c r="BC102" s="178" t="s">
        <v>103</v>
      </c>
      <c r="BD102" s="178" t="s">
        <v>103</v>
      </c>
      <c r="BE102" s="178" t="s">
        <v>103</v>
      </c>
      <c r="BF102" s="178" t="s">
        <v>103</v>
      </c>
      <c r="BG102" s="178" t="s">
        <v>103</v>
      </c>
      <c r="BH102" s="178" t="s">
        <v>103</v>
      </c>
      <c r="BI102" s="178" t="s">
        <v>103</v>
      </c>
      <c r="BJ102" s="178" t="s">
        <v>103</v>
      </c>
      <c r="BK102" s="178" t="s">
        <v>103</v>
      </c>
      <c r="BL102" s="178" t="s">
        <v>103</v>
      </c>
      <c r="BM102" s="178" t="s">
        <v>103</v>
      </c>
      <c r="BN102" s="178">
        <v>578212.75</v>
      </c>
      <c r="BO102" s="178">
        <v>852484.08</v>
      </c>
      <c r="BP102" s="178">
        <v>494178.47</v>
      </c>
      <c r="BQ102" s="178">
        <v>548130.06000000006</v>
      </c>
      <c r="BR102" s="178">
        <v>540000</v>
      </c>
      <c r="BS102" s="178">
        <v>549000</v>
      </c>
      <c r="BT102" s="178">
        <v>549000</v>
      </c>
      <c r="BU102" s="178">
        <v>426236.31949999998</v>
      </c>
      <c r="BV102" s="358"/>
    </row>
    <row r="103" spans="1:75" outlineLevel="1">
      <c r="A103" s="355"/>
      <c r="B103" s="163" t="s">
        <v>170</v>
      </c>
      <c r="F103" s="178" t="s">
        <v>103</v>
      </c>
      <c r="G103" s="178" t="s">
        <v>103</v>
      </c>
      <c r="H103" s="178" t="s">
        <v>103</v>
      </c>
      <c r="I103" s="178" t="s">
        <v>103</v>
      </c>
      <c r="J103" s="178" t="s">
        <v>103</v>
      </c>
      <c r="K103" s="178" t="s">
        <v>103</v>
      </c>
      <c r="L103" s="178" t="s">
        <v>103</v>
      </c>
      <c r="M103" s="178" t="s">
        <v>103</v>
      </c>
      <c r="N103" s="178" t="s">
        <v>103</v>
      </c>
      <c r="O103" s="178" t="s">
        <v>103</v>
      </c>
      <c r="P103" s="178" t="s">
        <v>103</v>
      </c>
      <c r="Q103" s="178" t="s">
        <v>103</v>
      </c>
      <c r="R103" s="178" t="s">
        <v>103</v>
      </c>
      <c r="S103" s="178" t="s">
        <v>103</v>
      </c>
      <c r="T103" s="178" t="s">
        <v>103</v>
      </c>
      <c r="U103" s="187" t="s">
        <v>103</v>
      </c>
      <c r="V103" s="178" t="s">
        <v>103</v>
      </c>
      <c r="W103" s="178" t="s">
        <v>103</v>
      </c>
      <c r="X103" s="178" t="s">
        <v>103</v>
      </c>
      <c r="Y103" s="178" t="s">
        <v>103</v>
      </c>
      <c r="Z103" s="178" t="s">
        <v>103</v>
      </c>
      <c r="AA103" s="178" t="s">
        <v>103</v>
      </c>
      <c r="AB103" s="178" t="s">
        <v>103</v>
      </c>
      <c r="AC103" s="178" t="s">
        <v>103</v>
      </c>
      <c r="AD103" s="178" t="s">
        <v>103</v>
      </c>
      <c r="AE103" s="178" t="s">
        <v>103</v>
      </c>
      <c r="AF103" s="178" t="s">
        <v>103</v>
      </c>
      <c r="AG103" s="178" t="s">
        <v>103</v>
      </c>
      <c r="AH103" s="178" t="s">
        <v>103</v>
      </c>
      <c r="AI103" s="178" t="s">
        <v>103</v>
      </c>
      <c r="AJ103" s="178" t="s">
        <v>103</v>
      </c>
      <c r="AK103" s="178" t="s">
        <v>103</v>
      </c>
      <c r="AL103" s="178" t="s">
        <v>103</v>
      </c>
      <c r="AM103" s="178" t="s">
        <v>103</v>
      </c>
      <c r="AN103" s="178" t="s">
        <v>103</v>
      </c>
      <c r="AO103" s="178" t="s">
        <v>103</v>
      </c>
      <c r="AP103" s="178" t="s">
        <v>103</v>
      </c>
      <c r="AQ103" s="178" t="s">
        <v>103</v>
      </c>
      <c r="AR103" s="178" t="s">
        <v>103</v>
      </c>
      <c r="AS103" s="178" t="s">
        <v>103</v>
      </c>
      <c r="AT103" s="178" t="s">
        <v>103</v>
      </c>
      <c r="AU103" s="178" t="s">
        <v>103</v>
      </c>
      <c r="AV103" s="178" t="s">
        <v>103</v>
      </c>
      <c r="AW103" s="178" t="s">
        <v>103</v>
      </c>
      <c r="AX103" s="178" t="s">
        <v>103</v>
      </c>
      <c r="AY103" s="178" t="s">
        <v>103</v>
      </c>
      <c r="AZ103" s="178" t="s">
        <v>103</v>
      </c>
      <c r="BA103" s="178" t="s">
        <v>103</v>
      </c>
      <c r="BB103" s="178" t="s">
        <v>103</v>
      </c>
      <c r="BC103" s="178" t="s">
        <v>103</v>
      </c>
      <c r="BD103" s="178" t="s">
        <v>103</v>
      </c>
      <c r="BE103" s="178" t="s">
        <v>103</v>
      </c>
      <c r="BF103" s="178" t="s">
        <v>103</v>
      </c>
      <c r="BG103" s="178" t="s">
        <v>103</v>
      </c>
      <c r="BH103" s="178" t="s">
        <v>103</v>
      </c>
      <c r="BI103" s="178" t="s">
        <v>103</v>
      </c>
      <c r="BJ103" s="178" t="s">
        <v>103</v>
      </c>
      <c r="BK103" s="178" t="s">
        <v>103</v>
      </c>
      <c r="BL103" s="178" t="s">
        <v>103</v>
      </c>
      <c r="BM103" s="178" t="s">
        <v>103</v>
      </c>
      <c r="BN103" s="178">
        <v>383564.82</v>
      </c>
      <c r="BO103" s="178">
        <v>775316.94</v>
      </c>
      <c r="BP103" s="178">
        <v>416016.06</v>
      </c>
      <c r="BQ103" s="178">
        <v>395800.7</v>
      </c>
      <c r="BR103" s="178">
        <v>378000</v>
      </c>
      <c r="BS103" s="178">
        <v>429000</v>
      </c>
      <c r="BT103" s="178">
        <v>335000</v>
      </c>
      <c r="BU103" s="178">
        <v>363736.24</v>
      </c>
      <c r="BV103" s="358"/>
    </row>
    <row r="104" spans="1:75" outlineLevel="1">
      <c r="A104" s="355"/>
      <c r="B104" s="163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</row>
    <row r="105" spans="1:75">
      <c r="A105" s="355"/>
      <c r="B105" s="180" t="s">
        <v>79</v>
      </c>
      <c r="F105" s="182">
        <f>SUM(F89:F104)</f>
        <v>4080155.71</v>
      </c>
      <c r="G105" s="182">
        <f t="shared" ref="G105:BR105" si="15">SUM(G89:G104)</f>
        <v>2465684.1100000003</v>
      </c>
      <c r="H105" s="182">
        <f t="shared" si="15"/>
        <v>2318598.84</v>
      </c>
      <c r="I105" s="182">
        <f t="shared" si="15"/>
        <v>2367881.5500000003</v>
      </c>
      <c r="J105" s="182">
        <f t="shared" si="15"/>
        <v>2578623.5</v>
      </c>
      <c r="K105" s="182">
        <f t="shared" si="15"/>
        <v>2617114.34</v>
      </c>
      <c r="L105" s="182">
        <f t="shared" si="15"/>
        <v>2632628.9299999997</v>
      </c>
      <c r="M105" s="182">
        <f t="shared" si="15"/>
        <v>2585956.4600000004</v>
      </c>
      <c r="N105" s="182">
        <f t="shared" si="15"/>
        <v>6235458.7278880011</v>
      </c>
      <c r="O105" s="182">
        <f t="shared" si="15"/>
        <v>6549143.6175119998</v>
      </c>
      <c r="P105" s="182">
        <f t="shared" si="15"/>
        <v>8139987.5407448746</v>
      </c>
      <c r="Q105" s="182">
        <f t="shared" si="15"/>
        <v>20133075.980695438</v>
      </c>
      <c r="R105" s="182">
        <f t="shared" si="15"/>
        <v>26610325.58623274</v>
      </c>
      <c r="S105" s="182">
        <f t="shared" si="15"/>
        <v>17368063.732177857</v>
      </c>
      <c r="T105" s="182">
        <f t="shared" si="15"/>
        <v>13831017.365878025</v>
      </c>
      <c r="U105" s="182">
        <f t="shared" si="15"/>
        <v>-624816.67624277028</v>
      </c>
      <c r="V105" s="182">
        <f t="shared" si="15"/>
        <v>1015085.8623999993</v>
      </c>
      <c r="W105" s="182">
        <f t="shared" si="15"/>
        <v>1000556.0370685116</v>
      </c>
      <c r="X105" s="182">
        <f t="shared" si="15"/>
        <v>4314238.366103014</v>
      </c>
      <c r="Y105" s="182">
        <f t="shared" si="15"/>
        <v>8658741.2231200002</v>
      </c>
      <c r="Z105" s="182">
        <f t="shared" si="15"/>
        <v>10428601.801091999</v>
      </c>
      <c r="AA105" s="182">
        <f t="shared" si="15"/>
        <v>14485205.299069144</v>
      </c>
      <c r="AB105" s="182">
        <f t="shared" si="15"/>
        <v>14566517.998781756</v>
      </c>
      <c r="AC105" s="182">
        <f t="shared" si="15"/>
        <v>16334541.11046</v>
      </c>
      <c r="AD105" s="182">
        <f t="shared" si="15"/>
        <v>21592508.29113882</v>
      </c>
      <c r="AE105" s="182">
        <f t="shared" si="15"/>
        <v>16277037.60046819</v>
      </c>
      <c r="AF105" s="182">
        <f t="shared" si="15"/>
        <v>11094069.024193617</v>
      </c>
      <c r="AG105" s="182">
        <f t="shared" si="15"/>
        <v>6669627.5675545</v>
      </c>
      <c r="AH105" s="182">
        <f t="shared" si="15"/>
        <v>10422846.405669058</v>
      </c>
      <c r="AI105" s="182">
        <f t="shared" si="15"/>
        <v>14627400.747608889</v>
      </c>
      <c r="AJ105" s="182">
        <f t="shared" si="15"/>
        <v>15748008.676963843</v>
      </c>
      <c r="AK105" s="182">
        <f t="shared" si="15"/>
        <v>17767191.310520001</v>
      </c>
      <c r="AL105" s="182">
        <f t="shared" si="15"/>
        <v>18226386.34852</v>
      </c>
      <c r="AM105" s="182">
        <f t="shared" si="15"/>
        <v>18452704.590446241</v>
      </c>
      <c r="AN105" s="182">
        <f t="shared" si="15"/>
        <v>18753159.561694607</v>
      </c>
      <c r="AO105" s="182">
        <f t="shared" si="15"/>
        <v>25070659.336216792</v>
      </c>
      <c r="AP105" s="182">
        <f t="shared" si="15"/>
        <v>31668188.225365523</v>
      </c>
      <c r="AQ105" s="182">
        <f t="shared" si="15"/>
        <v>19963447.551195018</v>
      </c>
      <c r="AR105" s="182">
        <f t="shared" si="15"/>
        <v>23366344.682315014</v>
      </c>
      <c r="AS105" s="182">
        <f t="shared" si="15"/>
        <v>21043894.337322026</v>
      </c>
      <c r="AT105" s="182">
        <f t="shared" si="15"/>
        <v>22920219.061739817</v>
      </c>
      <c r="AU105" s="182">
        <f t="shared" si="15"/>
        <v>23461254.35794685</v>
      </c>
      <c r="AV105" s="182">
        <f t="shared" si="15"/>
        <v>21825450.971000839</v>
      </c>
      <c r="AW105" s="182">
        <f t="shared" si="15"/>
        <v>23797986.323895991</v>
      </c>
      <c r="AX105" s="182">
        <f t="shared" si="15"/>
        <v>22742098.24214083</v>
      </c>
      <c r="AY105" s="182">
        <f t="shared" si="15"/>
        <v>22164331.452715814</v>
      </c>
      <c r="AZ105" s="182">
        <f t="shared" si="15"/>
        <v>23753881.245606728</v>
      </c>
      <c r="BA105" s="182">
        <f t="shared" si="15"/>
        <v>31821919.85068088</v>
      </c>
      <c r="BB105" s="182">
        <f t="shared" si="15"/>
        <v>40624906.916536458</v>
      </c>
      <c r="BC105" s="182">
        <f t="shared" si="15"/>
        <v>26859300.767093714</v>
      </c>
      <c r="BD105" s="182">
        <f t="shared" si="15"/>
        <v>25874178.720474407</v>
      </c>
      <c r="BE105" s="182">
        <f t="shared" si="15"/>
        <v>24230861.065387793</v>
      </c>
      <c r="BF105" s="182">
        <f t="shared" si="15"/>
        <v>28930347.617611777</v>
      </c>
      <c r="BG105" s="182">
        <f t="shared" si="15"/>
        <v>26604504.719425119</v>
      </c>
      <c r="BH105" s="182">
        <f t="shared" si="15"/>
        <v>26975789.165994048</v>
      </c>
      <c r="BI105" s="182">
        <f t="shared" si="15"/>
        <v>28205181.828331035</v>
      </c>
      <c r="BJ105" s="182">
        <f t="shared" si="15"/>
        <v>25417433.67194397</v>
      </c>
      <c r="BK105" s="182">
        <f t="shared" si="15"/>
        <v>27437513.291639239</v>
      </c>
      <c r="BL105" s="182">
        <f t="shared" si="15"/>
        <v>27123435.795967326</v>
      </c>
      <c r="BM105" s="182">
        <f t="shared" si="15"/>
        <v>36130957.554215468</v>
      </c>
      <c r="BN105" s="182">
        <f t="shared" si="15"/>
        <v>55964876.015288204</v>
      </c>
      <c r="BO105" s="182">
        <f t="shared" si="15"/>
        <v>38346632.801830903</v>
      </c>
      <c r="BP105" s="182">
        <f t="shared" si="15"/>
        <v>34231861.621194653</v>
      </c>
      <c r="BQ105" s="182">
        <f t="shared" si="15"/>
        <v>36726275.12584763</v>
      </c>
      <c r="BR105" s="182">
        <f t="shared" si="15"/>
        <v>37514195.756776378</v>
      </c>
      <c r="BS105" s="182">
        <f t="shared" ref="BS105:BU105" si="16">SUM(BS89:BS104)</f>
        <v>36702807.068441361</v>
      </c>
      <c r="BT105" s="182">
        <f t="shared" si="16"/>
        <v>40831079.326516733</v>
      </c>
      <c r="BU105" s="182">
        <f t="shared" si="16"/>
        <v>37944535.30070594</v>
      </c>
    </row>
    <row r="106" spans="1:75">
      <c r="A106" s="355"/>
      <c r="B106" s="188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  <c r="AT106" s="183"/>
      <c r="AU106" s="183"/>
      <c r="AV106" s="183"/>
      <c r="AW106" s="183"/>
      <c r="AX106" s="183"/>
      <c r="AY106" s="183"/>
      <c r="AZ106" s="183"/>
      <c r="BA106" s="183"/>
      <c r="BB106" s="183"/>
      <c r="BC106" s="183"/>
      <c r="BD106" s="183"/>
      <c r="BE106" s="183"/>
      <c r="BF106" s="183"/>
      <c r="BG106" s="183"/>
      <c r="BH106" s="183"/>
      <c r="BI106" s="183"/>
      <c r="BJ106" s="183"/>
      <c r="BK106" s="183"/>
      <c r="BL106" s="183"/>
      <c r="BM106" s="183"/>
      <c r="BN106" s="183"/>
      <c r="BO106" s="183"/>
      <c r="BP106" s="183"/>
      <c r="BQ106" s="183"/>
      <c r="BR106" s="183"/>
      <c r="BS106" s="183"/>
      <c r="BT106" s="183"/>
      <c r="BU106" s="183"/>
    </row>
    <row r="107" spans="1:75">
      <c r="A107" s="353"/>
      <c r="B107" s="189" t="s">
        <v>126</v>
      </c>
      <c r="C107" s="168"/>
      <c r="D107" s="168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1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2"/>
      <c r="AP107" s="173"/>
      <c r="AQ107" s="173"/>
      <c r="AR107" s="173"/>
      <c r="AS107" s="173"/>
      <c r="AT107" s="173"/>
      <c r="AU107" s="173"/>
      <c r="AV107" s="173"/>
      <c r="AW107" s="173"/>
      <c r="AX107" s="173"/>
      <c r="AY107" s="173"/>
      <c r="AZ107" s="173"/>
      <c r="BA107" s="173"/>
      <c r="BB107" s="173"/>
      <c r="BC107" s="173"/>
      <c r="BD107" s="173"/>
      <c r="BE107" s="173"/>
      <c r="BF107" s="173"/>
      <c r="BG107" s="173"/>
      <c r="BH107" s="173"/>
      <c r="BI107" s="173"/>
      <c r="BJ107" s="173"/>
      <c r="BK107" s="173"/>
      <c r="BL107" s="173"/>
      <c r="BM107" s="173"/>
      <c r="BN107" s="173"/>
      <c r="BO107" s="173"/>
      <c r="BP107" s="173"/>
      <c r="BQ107" s="173"/>
      <c r="BR107" s="173"/>
      <c r="BS107" s="173"/>
      <c r="BT107" s="173"/>
      <c r="BU107" s="173"/>
    </row>
    <row r="108" spans="1:75">
      <c r="A108" s="355"/>
      <c r="B108" s="190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  <c r="BA108" s="178"/>
      <c r="BB108" s="178"/>
      <c r="BC108" s="178"/>
      <c r="BD108" s="178"/>
      <c r="BE108" s="178"/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</row>
    <row r="109" spans="1:75" outlineLevel="1">
      <c r="A109" s="355"/>
      <c r="B109" s="190" t="s">
        <v>52</v>
      </c>
      <c r="D109" s="191">
        <v>0.52849999999999997</v>
      </c>
      <c r="F109" s="192">
        <f>IFERROR(F89*F11,"-")</f>
        <v>2156362.2927349997</v>
      </c>
      <c r="G109" s="192">
        <f t="shared" ref="G109:BR112" si="17">IFERROR(G89*G11,"-")</f>
        <v>1303114.052135</v>
      </c>
      <c r="H109" s="192">
        <f t="shared" si="17"/>
        <v>1225379.4869399997</v>
      </c>
      <c r="I109" s="192">
        <f t="shared" si="17"/>
        <v>1251425.3991750001</v>
      </c>
      <c r="J109" s="192">
        <f t="shared" si="17"/>
        <v>1362802.51975</v>
      </c>
      <c r="K109" s="192">
        <f t="shared" si="17"/>
        <v>1383144.9286899997</v>
      </c>
      <c r="L109" s="192">
        <f t="shared" si="17"/>
        <v>1391344.3895049999</v>
      </c>
      <c r="M109" s="192">
        <f t="shared" si="17"/>
        <v>1366677.9891100002</v>
      </c>
      <c r="N109" s="192">
        <f t="shared" si="17"/>
        <v>1376773.834765</v>
      </c>
      <c r="O109" s="192">
        <f t="shared" si="17"/>
        <v>1371612.768015</v>
      </c>
      <c r="P109" s="192">
        <f t="shared" si="17"/>
        <v>1413234.2887250001</v>
      </c>
      <c r="Q109" s="192">
        <f t="shared" si="17"/>
        <v>1441656.2524000001</v>
      </c>
      <c r="R109" s="192">
        <f t="shared" si="17"/>
        <v>2245654.8833950004</v>
      </c>
      <c r="S109" s="192">
        <f t="shared" si="17"/>
        <v>1282383.6713449999</v>
      </c>
      <c r="T109" s="192">
        <f t="shared" si="17"/>
        <v>975848.48675999977</v>
      </c>
      <c r="U109" s="192">
        <f t="shared" si="17"/>
        <v>-632039.20132499991</v>
      </c>
      <c r="V109" s="192">
        <f t="shared" si="17"/>
        <v>13304.69154</v>
      </c>
      <c r="W109" s="192">
        <f t="shared" si="17"/>
        <v>4158.7612149999986</v>
      </c>
      <c r="X109" s="192">
        <f t="shared" si="17"/>
        <v>1362.5311350000002</v>
      </c>
      <c r="Y109" s="192">
        <f t="shared" si="17"/>
        <v>343957.33942500001</v>
      </c>
      <c r="Z109" s="192">
        <f t="shared" si="17"/>
        <v>912363.7983599999</v>
      </c>
      <c r="AA109" s="192">
        <f t="shared" si="17"/>
        <v>1020852.5448799999</v>
      </c>
      <c r="AB109" s="192">
        <f t="shared" si="17"/>
        <v>1108878.791405</v>
      </c>
      <c r="AC109" s="192">
        <f t="shared" si="17"/>
        <v>1151315.0424299999</v>
      </c>
      <c r="AD109" s="192">
        <f t="shared" si="17"/>
        <v>1839852.5109649994</v>
      </c>
      <c r="AE109" s="192">
        <f t="shared" si="17"/>
        <v>1080857.5258599997</v>
      </c>
      <c r="AF109" s="192">
        <f t="shared" si="17"/>
        <v>770515.67838700011</v>
      </c>
      <c r="AG109" s="192">
        <f t="shared" si="17"/>
        <v>612788.39327999996</v>
      </c>
      <c r="AH109" s="192">
        <f t="shared" si="17"/>
        <v>524775.16899500007</v>
      </c>
      <c r="AI109" s="192">
        <f t="shared" si="17"/>
        <v>816135.97173499991</v>
      </c>
      <c r="AJ109" s="192">
        <f t="shared" si="17"/>
        <v>829359.92432999995</v>
      </c>
      <c r="AK109" s="192">
        <f t="shared" si="17"/>
        <v>1118917.4375049996</v>
      </c>
      <c r="AL109" s="192">
        <f t="shared" si="17"/>
        <v>1260831.0238299996</v>
      </c>
      <c r="AM109" s="192">
        <f t="shared" si="17"/>
        <v>1363891.0077799996</v>
      </c>
      <c r="AN109" s="192">
        <f t="shared" si="17"/>
        <v>1250370.7245750003</v>
      </c>
      <c r="AO109" s="192">
        <f t="shared" si="17"/>
        <v>1437111.094265</v>
      </c>
      <c r="AP109" s="192">
        <f t="shared" si="17"/>
        <v>2196401.2307649995</v>
      </c>
      <c r="AQ109" s="192">
        <f t="shared" si="17"/>
        <v>1322750.3322249998</v>
      </c>
      <c r="AR109" s="192">
        <f t="shared" si="17"/>
        <v>1405554.0183824999</v>
      </c>
      <c r="AS109" s="192">
        <f t="shared" si="17"/>
        <v>1394665.0052124998</v>
      </c>
      <c r="AT109" s="192">
        <f t="shared" si="17"/>
        <v>1486303.9376849998</v>
      </c>
      <c r="AU109" s="192">
        <f t="shared" si="17"/>
        <v>1458888.8193599998</v>
      </c>
      <c r="AV109" s="192">
        <f t="shared" si="17"/>
        <v>1503863.0225149996</v>
      </c>
      <c r="AW109" s="192">
        <f t="shared" si="17"/>
        <v>1518584.6886175002</v>
      </c>
      <c r="AX109" s="192">
        <f t="shared" si="17"/>
        <v>1501770.3818425001</v>
      </c>
      <c r="AY109" s="192">
        <f t="shared" si="17"/>
        <v>1434882.6581600003</v>
      </c>
      <c r="AZ109" s="192">
        <f t="shared" si="17"/>
        <v>1478676.6679649998</v>
      </c>
      <c r="BA109" s="192">
        <f t="shared" si="17"/>
        <v>1636837.4462125001</v>
      </c>
      <c r="BB109" s="192">
        <f t="shared" si="17"/>
        <v>2596711.2462199996</v>
      </c>
      <c r="BC109" s="192">
        <f t="shared" si="17"/>
        <v>1513408.20288</v>
      </c>
      <c r="BD109" s="192">
        <f t="shared" si="17"/>
        <v>1440964.83699</v>
      </c>
      <c r="BE109" s="192">
        <f t="shared" si="17"/>
        <v>1482648.1393499996</v>
      </c>
      <c r="BF109" s="192">
        <f t="shared" si="17"/>
        <v>1566978.6778624998</v>
      </c>
      <c r="BG109" s="192">
        <f t="shared" si="17"/>
        <v>1728059.0116649999</v>
      </c>
      <c r="BH109" s="192">
        <f t="shared" si="17"/>
        <v>1682201.2886349999</v>
      </c>
      <c r="BI109" s="192">
        <f t="shared" si="17"/>
        <v>1679183.9341549997</v>
      </c>
      <c r="BJ109" s="192">
        <f t="shared" si="17"/>
        <v>1625973.5975700002</v>
      </c>
      <c r="BK109" s="192">
        <f t="shared" si="17"/>
        <v>1552488.743155</v>
      </c>
      <c r="BL109" s="192">
        <f t="shared" si="17"/>
        <v>1592135.2487949997</v>
      </c>
      <c r="BM109" s="192">
        <f t="shared" si="17"/>
        <v>1754060.8047199999</v>
      </c>
      <c r="BN109" s="192">
        <f t="shared" si="17"/>
        <v>2844657.3171799998</v>
      </c>
      <c r="BO109" s="192">
        <f t="shared" si="17"/>
        <v>1735291.7085700002</v>
      </c>
      <c r="BP109" s="192">
        <f t="shared" si="17"/>
        <v>1699603.4845404997</v>
      </c>
      <c r="BQ109" s="192">
        <f t="shared" si="17"/>
        <v>1637471.7756950001</v>
      </c>
      <c r="BR109" s="192">
        <f t="shared" si="17"/>
        <v>1725586.5979743998</v>
      </c>
      <c r="BS109" s="192">
        <f t="shared" ref="BS109:BU123" si="18">IFERROR(BS89*BS11,"-")</f>
        <v>1810196.610775</v>
      </c>
      <c r="BT109" s="192">
        <f t="shared" si="18"/>
        <v>1788209.8216499996</v>
      </c>
      <c r="BU109" s="192">
        <f t="shared" si="18"/>
        <v>1782677.5100749996</v>
      </c>
      <c r="BV109" s="358">
        <f>BU109/$BU$125</f>
        <v>0.16362408588139316</v>
      </c>
      <c r="BW109" s="245"/>
    </row>
    <row r="110" spans="1:75" outlineLevel="1">
      <c r="A110" s="355"/>
      <c r="B110" s="190" t="s">
        <v>56</v>
      </c>
      <c r="D110" s="191">
        <v>0.25</v>
      </c>
      <c r="F110" s="192" t="str">
        <f t="shared" ref="F110:U123" si="19">IFERROR(F90*F12,"-")</f>
        <v>-</v>
      </c>
      <c r="G110" s="192" t="str">
        <f t="shared" si="17"/>
        <v>-</v>
      </c>
      <c r="H110" s="192" t="str">
        <f t="shared" si="17"/>
        <v>-</v>
      </c>
      <c r="I110" s="192" t="str">
        <f t="shared" si="17"/>
        <v>-</v>
      </c>
      <c r="J110" s="192" t="str">
        <f t="shared" si="17"/>
        <v>-</v>
      </c>
      <c r="K110" s="192" t="str">
        <f t="shared" si="17"/>
        <v>-</v>
      </c>
      <c r="L110" s="192" t="str">
        <f t="shared" si="17"/>
        <v>-</v>
      </c>
      <c r="M110" s="192" t="str">
        <f t="shared" si="17"/>
        <v>-</v>
      </c>
      <c r="N110" s="192" t="str">
        <f t="shared" si="17"/>
        <v>-</v>
      </c>
      <c r="O110" s="192" t="str">
        <f t="shared" si="17"/>
        <v>-</v>
      </c>
      <c r="P110" s="192">
        <f t="shared" si="17"/>
        <v>417648.2763482185</v>
      </c>
      <c r="Q110" s="192">
        <f t="shared" si="17"/>
        <v>508180.77835385891</v>
      </c>
      <c r="R110" s="192">
        <f t="shared" si="17"/>
        <v>698412.1695141996</v>
      </c>
      <c r="S110" s="192">
        <f t="shared" si="17"/>
        <v>447645.34648446436</v>
      </c>
      <c r="T110" s="192">
        <f t="shared" si="17"/>
        <v>299299.29343283945</v>
      </c>
      <c r="U110" s="192">
        <f t="shared" si="17"/>
        <v>106193.15887500004</v>
      </c>
      <c r="V110" s="192">
        <f t="shared" si="17"/>
        <v>49673.229499999987</v>
      </c>
      <c r="W110" s="192">
        <f t="shared" si="17"/>
        <v>64562.472644628113</v>
      </c>
      <c r="X110" s="192">
        <f t="shared" si="17"/>
        <v>160676.19939131744</v>
      </c>
      <c r="Y110" s="192">
        <f t="shared" si="17"/>
        <v>213162.76850000001</v>
      </c>
      <c r="Z110" s="192">
        <f t="shared" si="17"/>
        <v>242105.538375</v>
      </c>
      <c r="AA110" s="192">
        <f t="shared" si="17"/>
        <v>307012.60161728651</v>
      </c>
      <c r="AB110" s="192">
        <f t="shared" si="17"/>
        <v>355625.27186960523</v>
      </c>
      <c r="AC110" s="192">
        <f t="shared" si="17"/>
        <v>366656.019875</v>
      </c>
      <c r="AD110" s="192">
        <f t="shared" si="17"/>
        <v>536680.66458456998</v>
      </c>
      <c r="AE110" s="192">
        <f t="shared" si="17"/>
        <v>467030.09087500017</v>
      </c>
      <c r="AF110" s="192">
        <f t="shared" si="17"/>
        <v>237257.9998025434</v>
      </c>
      <c r="AG110" s="192">
        <f t="shared" si="17"/>
        <v>130172.84062500001</v>
      </c>
      <c r="AH110" s="192">
        <f t="shared" si="17"/>
        <v>251701.83875</v>
      </c>
      <c r="AI110" s="192">
        <f t="shared" si="17"/>
        <v>349592.96812500007</v>
      </c>
      <c r="AJ110" s="192">
        <f t="shared" si="17"/>
        <v>371504.51162500004</v>
      </c>
      <c r="AK110" s="192">
        <f t="shared" si="17"/>
        <v>442178.70575000002</v>
      </c>
      <c r="AL110" s="192">
        <f t="shared" si="17"/>
        <v>445087.40775000001</v>
      </c>
      <c r="AM110" s="192">
        <f t="shared" si="17"/>
        <v>516290.2454999999</v>
      </c>
      <c r="AN110" s="192">
        <f t="shared" si="17"/>
        <v>471418.69662500004</v>
      </c>
      <c r="AO110" s="192">
        <f t="shared" si="17"/>
        <v>626711.10262499994</v>
      </c>
      <c r="AP110" s="192">
        <f t="shared" si="17"/>
        <v>678290.198125</v>
      </c>
      <c r="AQ110" s="192">
        <f t="shared" si="17"/>
        <v>491685.28737500007</v>
      </c>
      <c r="AR110" s="192">
        <f t="shared" si="17"/>
        <v>552008.08849999995</v>
      </c>
      <c r="AS110" s="192">
        <f t="shared" si="17"/>
        <v>519566.95275</v>
      </c>
      <c r="AT110" s="192">
        <f t="shared" si="17"/>
        <v>650352.67149999947</v>
      </c>
      <c r="AU110" s="192">
        <f t="shared" si="17"/>
        <v>605666.74474999995</v>
      </c>
      <c r="AV110" s="192">
        <f t="shared" si="17"/>
        <v>584257.61149999977</v>
      </c>
      <c r="AW110" s="192">
        <f t="shared" si="17"/>
        <v>590944.41374999995</v>
      </c>
      <c r="AX110" s="192">
        <f t="shared" si="17"/>
        <v>537896.53724999959</v>
      </c>
      <c r="AY110" s="192">
        <f t="shared" si="17"/>
        <v>582898.20612499979</v>
      </c>
      <c r="AZ110" s="192">
        <f t="shared" si="17"/>
        <v>570497.41362500004</v>
      </c>
      <c r="BA110" s="192">
        <f t="shared" si="17"/>
        <v>664376.78587499994</v>
      </c>
      <c r="BB110" s="192">
        <f t="shared" si="17"/>
        <v>751022.481446511</v>
      </c>
      <c r="BC110" s="192">
        <f t="shared" si="17"/>
        <v>528212.01307113445</v>
      </c>
      <c r="BD110" s="192">
        <f t="shared" si="17"/>
        <v>563962.08035860269</v>
      </c>
      <c r="BE110" s="192">
        <f t="shared" si="17"/>
        <v>529367.95466841175</v>
      </c>
      <c r="BF110" s="192">
        <f t="shared" si="17"/>
        <v>538269.19096513523</v>
      </c>
      <c r="BG110" s="192">
        <f t="shared" si="17"/>
        <v>591451.06444804557</v>
      </c>
      <c r="BH110" s="192">
        <f t="shared" si="17"/>
        <v>566054.79932864592</v>
      </c>
      <c r="BI110" s="192">
        <f t="shared" si="17"/>
        <v>540295.81344584725</v>
      </c>
      <c r="BJ110" s="192">
        <f t="shared" si="17"/>
        <v>576344.96185670176</v>
      </c>
      <c r="BK110" s="192">
        <f t="shared" si="17"/>
        <v>611381.00510183023</v>
      </c>
      <c r="BL110" s="192">
        <f t="shared" si="17"/>
        <v>565982.03326509777</v>
      </c>
      <c r="BM110" s="192">
        <f t="shared" si="17"/>
        <v>697862.1656174768</v>
      </c>
      <c r="BN110" s="192">
        <f t="shared" si="17"/>
        <v>743655.35072111327</v>
      </c>
      <c r="BO110" s="192">
        <f t="shared" si="17"/>
        <v>525957.85262983036</v>
      </c>
      <c r="BP110" s="192">
        <f t="shared" si="17"/>
        <v>531632.55397095531</v>
      </c>
      <c r="BQ110" s="192">
        <f t="shared" si="17"/>
        <v>574767.81612662354</v>
      </c>
      <c r="BR110" s="192">
        <f t="shared" si="17"/>
        <v>555699.25038415822</v>
      </c>
      <c r="BS110" s="192">
        <f t="shared" si="18"/>
        <v>642011.03116389469</v>
      </c>
      <c r="BT110" s="192">
        <f t="shared" si="18"/>
        <v>656123.56263803947</v>
      </c>
      <c r="BU110" s="192">
        <f t="shared" si="18"/>
        <v>643755.5</v>
      </c>
      <c r="BV110" s="358">
        <f t="shared" ref="BV110:BV123" si="20">BU110/$BU$125</f>
        <v>5.908747074179875E-2</v>
      </c>
    </row>
    <row r="111" spans="1:75" outlineLevel="1">
      <c r="A111" s="355"/>
      <c r="B111" s="190" t="s">
        <v>60</v>
      </c>
      <c r="D111" s="191">
        <v>6.6707600000000006E-2</v>
      </c>
      <c r="F111" s="192" t="str">
        <f t="shared" si="19"/>
        <v>-</v>
      </c>
      <c r="G111" s="192" t="str">
        <f t="shared" si="17"/>
        <v>-</v>
      </c>
      <c r="H111" s="192" t="str">
        <f t="shared" si="17"/>
        <v>-</v>
      </c>
      <c r="I111" s="192" t="str">
        <f t="shared" si="17"/>
        <v>-</v>
      </c>
      <c r="J111" s="192" t="str">
        <f t="shared" si="17"/>
        <v>-</v>
      </c>
      <c r="K111" s="192" t="str">
        <f t="shared" si="17"/>
        <v>-</v>
      </c>
      <c r="L111" s="192" t="str">
        <f t="shared" si="17"/>
        <v>-</v>
      </c>
      <c r="M111" s="192" t="str">
        <f t="shared" si="17"/>
        <v>-</v>
      </c>
      <c r="N111" s="192">
        <f t="shared" si="17"/>
        <v>242175.2335428576</v>
      </c>
      <c r="O111" s="192">
        <f t="shared" si="17"/>
        <v>263751.83275373949</v>
      </c>
      <c r="P111" s="192">
        <f t="shared" si="17"/>
        <v>253178.46187702709</v>
      </c>
      <c r="Q111" s="192">
        <f t="shared" si="17"/>
        <v>310754.66410104738</v>
      </c>
      <c r="R111" s="192">
        <f t="shared" si="17"/>
        <v>408299.12831263244</v>
      </c>
      <c r="S111" s="192">
        <f t="shared" si="17"/>
        <v>256553.46491651141</v>
      </c>
      <c r="T111" s="192">
        <f t="shared" si="17"/>
        <v>207315.13241428565</v>
      </c>
      <c r="U111" s="192">
        <f t="shared" si="17"/>
        <v>12782.734333279936</v>
      </c>
      <c r="V111" s="192">
        <f t="shared" si="17"/>
        <v>16329.037503489393</v>
      </c>
      <c r="W111" s="192">
        <f t="shared" si="17"/>
        <v>-8608.6086763077365</v>
      </c>
      <c r="X111" s="192">
        <f t="shared" si="17"/>
        <v>76940.927470599505</v>
      </c>
      <c r="Y111" s="192">
        <f t="shared" si="17"/>
        <v>146517.94865235314</v>
      </c>
      <c r="Z111" s="192">
        <f t="shared" si="17"/>
        <v>148788.15624261284</v>
      </c>
      <c r="AA111" s="192">
        <f t="shared" si="17"/>
        <v>256341.0429934838</v>
      </c>
      <c r="AB111" s="192">
        <f t="shared" si="17"/>
        <v>214732.70414464921</v>
      </c>
      <c r="AC111" s="192">
        <f t="shared" si="17"/>
        <v>212994.15756140335</v>
      </c>
      <c r="AD111" s="192">
        <f t="shared" si="17"/>
        <v>262861.42848499131</v>
      </c>
      <c r="AE111" s="192">
        <f t="shared" si="17"/>
        <v>257654.60066741347</v>
      </c>
      <c r="AF111" s="192">
        <f t="shared" si="17"/>
        <v>130841.3079429619</v>
      </c>
      <c r="AG111" s="192">
        <f t="shared" si="17"/>
        <v>92992.381289501587</v>
      </c>
      <c r="AH111" s="192">
        <f t="shared" si="17"/>
        <v>163829.62437542324</v>
      </c>
      <c r="AI111" s="192">
        <f t="shared" si="17"/>
        <v>221187.26993138989</v>
      </c>
      <c r="AJ111" s="192">
        <f t="shared" si="17"/>
        <v>183405.17324003676</v>
      </c>
      <c r="AK111" s="192">
        <f t="shared" si="17"/>
        <v>273806.29974216921</v>
      </c>
      <c r="AL111" s="192">
        <f t="shared" si="17"/>
        <v>263476.61454064917</v>
      </c>
      <c r="AM111" s="192">
        <f t="shared" si="17"/>
        <v>245038.65702104193</v>
      </c>
      <c r="AN111" s="192">
        <f t="shared" si="17"/>
        <v>248472.08426290221</v>
      </c>
      <c r="AO111" s="192">
        <f t="shared" si="17"/>
        <v>308662.0766727794</v>
      </c>
      <c r="AP111" s="192">
        <f t="shared" si="17"/>
        <v>408443.12327341951</v>
      </c>
      <c r="AQ111" s="192">
        <f t="shared" si="17"/>
        <v>251074.72661939208</v>
      </c>
      <c r="AR111" s="192">
        <f t="shared" si="17"/>
        <v>248725.16201329019</v>
      </c>
      <c r="AS111" s="192">
        <f t="shared" si="17"/>
        <v>268720.06550799607</v>
      </c>
      <c r="AT111" s="192">
        <f t="shared" si="17"/>
        <v>280333.47537679964</v>
      </c>
      <c r="AU111" s="192">
        <f t="shared" si="17"/>
        <v>302410.28330977604</v>
      </c>
      <c r="AV111" s="192">
        <f t="shared" si="17"/>
        <v>259803.80647933885</v>
      </c>
      <c r="AW111" s="192">
        <f t="shared" si="17"/>
        <v>305684.53660100722</v>
      </c>
      <c r="AX111" s="192">
        <f t="shared" si="17"/>
        <v>333858.88062514068</v>
      </c>
      <c r="AY111" s="192">
        <f t="shared" si="17"/>
        <v>296315.0431394492</v>
      </c>
      <c r="AZ111" s="192">
        <f t="shared" si="17"/>
        <v>369775.07959135115</v>
      </c>
      <c r="BA111" s="192">
        <f t="shared" si="17"/>
        <v>429286.25972356397</v>
      </c>
      <c r="BB111" s="192">
        <f t="shared" si="17"/>
        <v>453651.19556233386</v>
      </c>
      <c r="BC111" s="192">
        <f t="shared" si="17"/>
        <v>266635.15706505603</v>
      </c>
      <c r="BD111" s="192">
        <f t="shared" si="17"/>
        <v>286333.90153906803</v>
      </c>
      <c r="BE111" s="192">
        <f t="shared" si="17"/>
        <v>256616.01621410772</v>
      </c>
      <c r="BF111" s="192">
        <f t="shared" si="17"/>
        <v>401622.6469935092</v>
      </c>
      <c r="BG111" s="192">
        <f t="shared" si="17"/>
        <v>315226.3530237861</v>
      </c>
      <c r="BH111" s="192">
        <f t="shared" si="17"/>
        <v>295153.11048242089</v>
      </c>
      <c r="BI111" s="192">
        <f t="shared" si="17"/>
        <v>320695.73634729505</v>
      </c>
      <c r="BJ111" s="192">
        <f t="shared" si="17"/>
        <v>279366.28242072876</v>
      </c>
      <c r="BK111" s="192">
        <f t="shared" si="17"/>
        <v>283559.431839975</v>
      </c>
      <c r="BL111" s="192">
        <f t="shared" si="17"/>
        <v>281710.31092801847</v>
      </c>
      <c r="BM111" s="192">
        <f t="shared" si="17"/>
        <v>324296.75767158397</v>
      </c>
      <c r="BN111" s="192">
        <f t="shared" si="17"/>
        <v>504081.3936876661</v>
      </c>
      <c r="BO111" s="192">
        <f t="shared" si="17"/>
        <v>315649.25438337203</v>
      </c>
      <c r="BP111" s="192">
        <f t="shared" si="17"/>
        <v>282610.6340462697</v>
      </c>
      <c r="BQ111" s="192">
        <f t="shared" si="17"/>
        <v>315883.75521346339</v>
      </c>
      <c r="BR111" s="192">
        <f t="shared" si="17"/>
        <v>398451.01470583235</v>
      </c>
      <c r="BS111" s="192">
        <f t="shared" si="18"/>
        <v>292133.2547956229</v>
      </c>
      <c r="BT111" s="192">
        <f t="shared" si="18"/>
        <v>341748.02052602405</v>
      </c>
      <c r="BU111" s="192">
        <f t="shared" si="18"/>
        <v>356379.98837480816</v>
      </c>
      <c r="BV111" s="358">
        <f t="shared" si="20"/>
        <v>3.271054326690654E-2</v>
      </c>
    </row>
    <row r="112" spans="1:75" outlineLevel="1">
      <c r="A112" s="355"/>
      <c r="B112" s="190" t="s">
        <v>64</v>
      </c>
      <c r="D112" s="191">
        <v>0.08</v>
      </c>
      <c r="F112" s="192" t="str">
        <f t="shared" si="19"/>
        <v>-</v>
      </c>
      <c r="G112" s="192" t="str">
        <f t="shared" si="17"/>
        <v>-</v>
      </c>
      <c r="H112" s="192" t="str">
        <f t="shared" si="17"/>
        <v>-</v>
      </c>
      <c r="I112" s="192" t="str">
        <f t="shared" si="17"/>
        <v>-</v>
      </c>
      <c r="J112" s="192" t="str">
        <f t="shared" si="17"/>
        <v>-</v>
      </c>
      <c r="K112" s="192" t="str">
        <f t="shared" si="17"/>
        <v>-</v>
      </c>
      <c r="L112" s="192" t="str">
        <f t="shared" si="17"/>
        <v>-</v>
      </c>
      <c r="M112" s="192" t="str">
        <f t="shared" si="17"/>
        <v>-</v>
      </c>
      <c r="N112" s="192" t="str">
        <f t="shared" si="17"/>
        <v>-</v>
      </c>
      <c r="O112" s="192" t="str">
        <f t="shared" si="17"/>
        <v>-</v>
      </c>
      <c r="P112" s="192" t="str">
        <f t="shared" si="17"/>
        <v>-</v>
      </c>
      <c r="Q112" s="192">
        <f t="shared" si="17"/>
        <v>437696.74</v>
      </c>
      <c r="R112" s="192">
        <f t="shared" si="17"/>
        <v>539812.7472000001</v>
      </c>
      <c r="S112" s="192">
        <f t="shared" si="17"/>
        <v>361495.98639999994</v>
      </c>
      <c r="T112" s="192">
        <f t="shared" si="17"/>
        <v>331999.12320000003</v>
      </c>
      <c r="U112" s="192">
        <f t="shared" si="17"/>
        <v>-15689.697599999998</v>
      </c>
      <c r="V112" s="192">
        <f t="shared" si="17"/>
        <v>45913.111999999994</v>
      </c>
      <c r="W112" s="192">
        <f t="shared" si="17"/>
        <v>30126.585600000002</v>
      </c>
      <c r="X112" s="192">
        <f t="shared" si="17"/>
        <v>116744.01280000003</v>
      </c>
      <c r="Y112" s="192">
        <f t="shared" si="17"/>
        <v>253482.67600000001</v>
      </c>
      <c r="Z112" s="192">
        <f t="shared" si="17"/>
        <v>262970.47200000007</v>
      </c>
      <c r="AA112" s="192">
        <f t="shared" si="17"/>
        <v>395234.47839999996</v>
      </c>
      <c r="AB112" s="192">
        <f t="shared" si="17"/>
        <v>354373.38</v>
      </c>
      <c r="AC112" s="192">
        <f t="shared" si="17"/>
        <v>408191.47360000003</v>
      </c>
      <c r="AD112" s="192">
        <f t="shared" si="17"/>
        <v>523674.64560000011</v>
      </c>
      <c r="AE112" s="192">
        <f t="shared" si="17"/>
        <v>398558.88879999996</v>
      </c>
      <c r="AF112" s="192">
        <f t="shared" si="17"/>
        <v>292265.89360000001</v>
      </c>
      <c r="AG112" s="192">
        <f t="shared" si="17"/>
        <v>62602.783200000005</v>
      </c>
      <c r="AH112" s="192">
        <f t="shared" si="17"/>
        <v>225404.2224</v>
      </c>
      <c r="AI112" s="192">
        <f t="shared" si="17"/>
        <v>362472.90960000001</v>
      </c>
      <c r="AJ112" s="192">
        <f t="shared" si="17"/>
        <v>434069.64400000009</v>
      </c>
      <c r="AK112" s="192">
        <f t="shared" si="17"/>
        <v>403155.5015999999</v>
      </c>
      <c r="AL112" s="192">
        <f t="shared" si="17"/>
        <v>425194.43840000004</v>
      </c>
      <c r="AM112" s="192">
        <f t="shared" si="17"/>
        <v>371345.10080000001</v>
      </c>
      <c r="AN112" s="192">
        <f t="shared" si="17"/>
        <v>445368.19040000002</v>
      </c>
      <c r="AO112" s="192">
        <f t="shared" si="17"/>
        <v>517830.88800000004</v>
      </c>
      <c r="AP112" s="192">
        <f t="shared" si="17"/>
        <v>534672.14320000005</v>
      </c>
      <c r="AQ112" s="192">
        <f t="shared" si="17"/>
        <v>362555.13920000027</v>
      </c>
      <c r="AR112" s="192">
        <f t="shared" si="17"/>
        <v>429473.64159999997</v>
      </c>
      <c r="AS112" s="192">
        <f t="shared" si="17"/>
        <v>363017.5215536427</v>
      </c>
      <c r="AT112" s="192">
        <f t="shared" si="17"/>
        <v>411365.85148808005</v>
      </c>
      <c r="AU112" s="192">
        <f t="shared" si="17"/>
        <v>411052.06719999947</v>
      </c>
      <c r="AV112" s="192">
        <f t="shared" si="17"/>
        <v>371270.85839999991</v>
      </c>
      <c r="AW112" s="192">
        <f t="shared" si="17"/>
        <v>391863.24879999983</v>
      </c>
      <c r="AX112" s="192">
        <f t="shared" si="17"/>
        <v>442021.51919999975</v>
      </c>
      <c r="AY112" s="192">
        <f t="shared" si="17"/>
        <v>410677.8575999997</v>
      </c>
      <c r="AZ112" s="192">
        <f t="shared" si="17"/>
        <v>359564.30399999971</v>
      </c>
      <c r="BA112" s="192">
        <f t="shared" si="17"/>
        <v>534823.02079999982</v>
      </c>
      <c r="BB112" s="192">
        <f t="shared" si="17"/>
        <v>571927.49679999996</v>
      </c>
      <c r="BC112" s="192">
        <f t="shared" si="17"/>
        <v>454757.03199999989</v>
      </c>
      <c r="BD112" s="192">
        <f t="shared" si="17"/>
        <v>432423.55999999994</v>
      </c>
      <c r="BE112" s="192">
        <f t="shared" si="17"/>
        <v>412964.25439999998</v>
      </c>
      <c r="BF112" s="192">
        <f t="shared" si="17"/>
        <v>444595.26239999983</v>
      </c>
      <c r="BG112" s="192">
        <f t="shared" si="17"/>
        <v>400321.21039999998</v>
      </c>
      <c r="BH112" s="192">
        <f t="shared" si="17"/>
        <v>462078.58480000007</v>
      </c>
      <c r="BI112" s="192">
        <f t="shared" si="17"/>
        <v>431221.21279999992</v>
      </c>
      <c r="BJ112" s="192">
        <f t="shared" si="17"/>
        <v>405068.37439999991</v>
      </c>
      <c r="BK112" s="192">
        <f t="shared" si="17"/>
        <v>437460.55040000001</v>
      </c>
      <c r="BL112" s="192">
        <f t="shared" si="17"/>
        <v>452140.3048000001</v>
      </c>
      <c r="BM112" s="192">
        <f t="shared" si="17"/>
        <v>550138.44479999994</v>
      </c>
      <c r="BN112" s="192">
        <f t="shared" si="17"/>
        <v>685183.73520000023</v>
      </c>
      <c r="BO112" s="192">
        <f t="shared" si="17"/>
        <v>431086.66160000023</v>
      </c>
      <c r="BP112" s="192">
        <f t="shared" si="17"/>
        <v>402094.67359999998</v>
      </c>
      <c r="BQ112" s="192">
        <f t="shared" si="17"/>
        <v>469927.91600000008</v>
      </c>
      <c r="BR112" s="192">
        <f t="shared" ref="BR112" si="21">IFERROR(BR92*BR14,"-")</f>
        <v>471191.48880000005</v>
      </c>
      <c r="BS112" s="192">
        <f t="shared" si="18"/>
        <v>420656.79360000009</v>
      </c>
      <c r="BT112" s="192">
        <f t="shared" si="18"/>
        <v>461838.34319999994</v>
      </c>
      <c r="BU112" s="192">
        <f t="shared" si="18"/>
        <v>423236.08240000013</v>
      </c>
      <c r="BV112" s="358">
        <f t="shared" si="20"/>
        <v>3.8846968508515316E-2</v>
      </c>
    </row>
    <row r="113" spans="1:74" outlineLevel="1">
      <c r="A113" s="355"/>
      <c r="B113" s="190" t="s">
        <v>84</v>
      </c>
      <c r="D113" s="191">
        <v>0.29799999999999999</v>
      </c>
      <c r="F113" s="192" t="str">
        <f t="shared" si="19"/>
        <v>-</v>
      </c>
      <c r="G113" s="192" t="str">
        <f t="shared" si="19"/>
        <v>-</v>
      </c>
      <c r="H113" s="192" t="str">
        <f t="shared" si="19"/>
        <v>-</v>
      </c>
      <c r="I113" s="192" t="str">
        <f t="shared" si="19"/>
        <v>-</v>
      </c>
      <c r="J113" s="192" t="str">
        <f t="shared" si="19"/>
        <v>-</v>
      </c>
      <c r="K113" s="192" t="str">
        <f t="shared" si="19"/>
        <v>-</v>
      </c>
      <c r="L113" s="192" t="str">
        <f t="shared" si="19"/>
        <v>-</v>
      </c>
      <c r="M113" s="192" t="str">
        <f t="shared" si="19"/>
        <v>-</v>
      </c>
      <c r="N113" s="192" t="str">
        <f t="shared" si="19"/>
        <v>-</v>
      </c>
      <c r="O113" s="192" t="str">
        <f t="shared" si="19"/>
        <v>-</v>
      </c>
      <c r="P113" s="192" t="str">
        <f t="shared" si="19"/>
        <v>-</v>
      </c>
      <c r="Q113" s="192">
        <f t="shared" si="19"/>
        <v>688526.69759899995</v>
      </c>
      <c r="R113" s="192">
        <f t="shared" si="19"/>
        <v>873946.53496799979</v>
      </c>
      <c r="S113" s="192">
        <f t="shared" si="19"/>
        <v>611831.14379400003</v>
      </c>
      <c r="T113" s="192">
        <f t="shared" si="19"/>
        <v>492379.30806999997</v>
      </c>
      <c r="U113" s="192">
        <f t="shared" si="19"/>
        <v>-28508.465842999893</v>
      </c>
      <c r="V113" s="192">
        <f t="shared" ref="V113:BR118" si="22">IFERROR(V93*V15,"-")</f>
        <v>-25368.156176999993</v>
      </c>
      <c r="W113" s="192">
        <f t="shared" si="22"/>
        <v>49429.100227000003</v>
      </c>
      <c r="X113" s="192">
        <f t="shared" si="22"/>
        <v>50969.611445999988</v>
      </c>
      <c r="Y113" s="192">
        <f t="shared" si="22"/>
        <v>240040.84219699999</v>
      </c>
      <c r="Z113" s="192">
        <f t="shared" si="22"/>
        <v>260485.09870499992</v>
      </c>
      <c r="AA113" s="192">
        <f t="shared" si="22"/>
        <v>323385.00066599989</v>
      </c>
      <c r="AB113" s="192">
        <f t="shared" si="22"/>
        <v>414835.79406100011</v>
      </c>
      <c r="AC113" s="192">
        <f t="shared" si="22"/>
        <v>614989.55623300001</v>
      </c>
      <c r="AD113" s="192">
        <f t="shared" si="22"/>
        <v>728784.64744800003</v>
      </c>
      <c r="AE113" s="192">
        <f t="shared" si="22"/>
        <v>525343.31424899993</v>
      </c>
      <c r="AF113" s="192">
        <f t="shared" si="22"/>
        <v>388087.70055999997</v>
      </c>
      <c r="AG113" s="192">
        <f t="shared" si="22"/>
        <v>325457.03460000001</v>
      </c>
      <c r="AH113" s="192">
        <f t="shared" si="22"/>
        <v>408496.05176000018</v>
      </c>
      <c r="AI113" s="192">
        <f t="shared" si="22"/>
        <v>487748.97295999993</v>
      </c>
      <c r="AJ113" s="192">
        <f t="shared" si="22"/>
        <v>603997.35745999997</v>
      </c>
      <c r="AK113" s="192">
        <f t="shared" si="22"/>
        <v>684821.00984000019</v>
      </c>
      <c r="AL113" s="192">
        <f t="shared" si="22"/>
        <v>752094.35786000011</v>
      </c>
      <c r="AM113" s="192">
        <f t="shared" si="22"/>
        <v>715831.35770000005</v>
      </c>
      <c r="AN113" s="192">
        <f t="shared" si="22"/>
        <v>709230.43420000013</v>
      </c>
      <c r="AO113" s="192">
        <f t="shared" si="22"/>
        <v>924309.55615999992</v>
      </c>
      <c r="AP113" s="192">
        <f t="shared" si="22"/>
        <v>1198251.0238199998</v>
      </c>
      <c r="AQ113" s="192">
        <f t="shared" si="22"/>
        <v>706469.37479999987</v>
      </c>
      <c r="AR113" s="192">
        <f t="shared" si="22"/>
        <v>820340.60733999999</v>
      </c>
      <c r="AS113" s="192">
        <f t="shared" si="22"/>
        <v>799405.71397999988</v>
      </c>
      <c r="AT113" s="192">
        <f t="shared" si="22"/>
        <v>803528.03440000024</v>
      </c>
      <c r="AU113" s="192">
        <f t="shared" si="22"/>
        <v>901780.58033999952</v>
      </c>
      <c r="AV113" s="192">
        <f t="shared" si="22"/>
        <v>814291.28183999995</v>
      </c>
      <c r="AW113" s="192">
        <f t="shared" si="22"/>
        <v>908083.05087999965</v>
      </c>
      <c r="AX113" s="192">
        <f t="shared" si="22"/>
        <v>796262.28780000005</v>
      </c>
      <c r="AY113" s="192">
        <f t="shared" si="22"/>
        <v>802382.91575999989</v>
      </c>
      <c r="AZ113" s="192">
        <f t="shared" si="22"/>
        <v>825808.11168000032</v>
      </c>
      <c r="BA113" s="192">
        <f t="shared" si="22"/>
        <v>869387.82239999995</v>
      </c>
      <c r="BB113" s="192">
        <f t="shared" si="22"/>
        <v>1348562.1016399995</v>
      </c>
      <c r="BC113" s="192">
        <f t="shared" si="22"/>
        <v>794874.95914059982</v>
      </c>
      <c r="BD113" s="192">
        <f t="shared" si="22"/>
        <v>765309.15593999973</v>
      </c>
      <c r="BE113" s="192">
        <f t="shared" si="22"/>
        <v>845534.11141999997</v>
      </c>
      <c r="BF113" s="192">
        <f t="shared" si="22"/>
        <v>888835.80602000002</v>
      </c>
      <c r="BG113" s="192">
        <f t="shared" si="22"/>
        <v>823480.56182000018</v>
      </c>
      <c r="BH113" s="192">
        <f t="shared" si="22"/>
        <v>894170.14011999976</v>
      </c>
      <c r="BI113" s="192">
        <f t="shared" si="22"/>
        <v>898466.92166000011</v>
      </c>
      <c r="BJ113" s="192">
        <f t="shared" si="22"/>
        <v>821529.96110000007</v>
      </c>
      <c r="BK113" s="192">
        <f t="shared" si="22"/>
        <v>931257.30696000007</v>
      </c>
      <c r="BL113" s="192">
        <f t="shared" si="22"/>
        <v>902427.91978000011</v>
      </c>
      <c r="BM113" s="192">
        <f t="shared" si="22"/>
        <v>1096085.7706599999</v>
      </c>
      <c r="BN113" s="192">
        <f t="shared" si="22"/>
        <v>1292811.4540600001</v>
      </c>
      <c r="BO113" s="192">
        <f t="shared" si="22"/>
        <v>862926.60129999986</v>
      </c>
      <c r="BP113" s="192">
        <f t="shared" si="22"/>
        <v>804015.57730000012</v>
      </c>
      <c r="BQ113" s="192">
        <f t="shared" si="22"/>
        <v>869337.34715999977</v>
      </c>
      <c r="BR113" s="192">
        <f t="shared" si="22"/>
        <v>930295.99054799997</v>
      </c>
      <c r="BS113" s="192">
        <f t="shared" si="18"/>
        <v>946988.26338545966</v>
      </c>
      <c r="BT113" s="192">
        <f t="shared" si="18"/>
        <v>956676.90960000001</v>
      </c>
      <c r="BU113" s="192">
        <f t="shared" si="18"/>
        <v>741691.63976000005</v>
      </c>
      <c r="BV113" s="358">
        <f t="shared" si="20"/>
        <v>6.8076595949480415E-2</v>
      </c>
    </row>
    <row r="114" spans="1:74" outlineLevel="1">
      <c r="A114" s="355"/>
      <c r="B114" s="190" t="s">
        <v>123</v>
      </c>
      <c r="D114" s="191">
        <v>0.48830000000000001</v>
      </c>
      <c r="F114" s="192" t="str">
        <f t="shared" si="19"/>
        <v>-</v>
      </c>
      <c r="G114" s="192" t="str">
        <f t="shared" si="19"/>
        <v>-</v>
      </c>
      <c r="H114" s="192" t="str">
        <f t="shared" si="19"/>
        <v>-</v>
      </c>
      <c r="I114" s="192" t="str">
        <f t="shared" si="19"/>
        <v>-</v>
      </c>
      <c r="J114" s="192" t="str">
        <f t="shared" si="19"/>
        <v>-</v>
      </c>
      <c r="K114" s="192" t="str">
        <f t="shared" si="19"/>
        <v>-</v>
      </c>
      <c r="L114" s="192" t="str">
        <f t="shared" si="19"/>
        <v>-</v>
      </c>
      <c r="M114" s="192" t="str">
        <f t="shared" si="19"/>
        <v>-</v>
      </c>
      <c r="N114" s="192" t="str">
        <f t="shared" si="19"/>
        <v>-</v>
      </c>
      <c r="O114" s="192" t="str">
        <f t="shared" si="19"/>
        <v>-</v>
      </c>
      <c r="P114" s="192" t="str">
        <f t="shared" si="19"/>
        <v>-</v>
      </c>
      <c r="Q114" s="192" t="str">
        <f t="shared" si="19"/>
        <v>-</v>
      </c>
      <c r="R114" s="192" t="str">
        <f t="shared" si="19"/>
        <v>-</v>
      </c>
      <c r="S114" s="192" t="str">
        <f t="shared" si="19"/>
        <v>-</v>
      </c>
      <c r="T114" s="192" t="str">
        <f t="shared" si="19"/>
        <v>-</v>
      </c>
      <c r="U114" s="192" t="str">
        <f t="shared" si="19"/>
        <v>-</v>
      </c>
      <c r="V114" s="192" t="str">
        <f t="shared" si="22"/>
        <v>-</v>
      </c>
      <c r="W114" s="192" t="str">
        <f t="shared" si="22"/>
        <v>-</v>
      </c>
      <c r="X114" s="192" t="str">
        <f t="shared" si="22"/>
        <v>-</v>
      </c>
      <c r="Y114" s="192" t="str">
        <f t="shared" si="22"/>
        <v>-</v>
      </c>
      <c r="Z114" s="192" t="str">
        <f t="shared" si="22"/>
        <v>-</v>
      </c>
      <c r="AA114" s="192" t="str">
        <f t="shared" si="22"/>
        <v>-</v>
      </c>
      <c r="AB114" s="192" t="str">
        <f t="shared" si="22"/>
        <v>-</v>
      </c>
      <c r="AC114" s="192" t="str">
        <f t="shared" si="22"/>
        <v>-</v>
      </c>
      <c r="AD114" s="192" t="str">
        <f t="shared" si="22"/>
        <v>-</v>
      </c>
      <c r="AE114" s="192" t="str">
        <f t="shared" si="22"/>
        <v>-</v>
      </c>
      <c r="AF114" s="192" t="str">
        <f t="shared" si="22"/>
        <v>-</v>
      </c>
      <c r="AG114" s="192" t="str">
        <f t="shared" si="22"/>
        <v>-</v>
      </c>
      <c r="AH114" s="192" t="str">
        <f t="shared" si="22"/>
        <v>-</v>
      </c>
      <c r="AI114" s="192" t="str">
        <f t="shared" si="22"/>
        <v>-</v>
      </c>
      <c r="AJ114" s="192" t="str">
        <f t="shared" si="22"/>
        <v>-</v>
      </c>
      <c r="AK114" s="192" t="str">
        <f t="shared" si="22"/>
        <v>-</v>
      </c>
      <c r="AL114" s="192" t="str">
        <f t="shared" si="22"/>
        <v>-</v>
      </c>
      <c r="AM114" s="192" t="str">
        <f t="shared" si="22"/>
        <v>-</v>
      </c>
      <c r="AN114" s="192" t="str">
        <f t="shared" si="22"/>
        <v>-</v>
      </c>
      <c r="AO114" s="192" t="str">
        <f t="shared" si="22"/>
        <v>-</v>
      </c>
      <c r="AP114" s="192">
        <f t="shared" si="22"/>
        <v>46795.219719000001</v>
      </c>
      <c r="AQ114" s="192">
        <f t="shared" si="22"/>
        <v>46795.219719000001</v>
      </c>
      <c r="AR114" s="192">
        <f t="shared" si="22"/>
        <v>46795.219719000001</v>
      </c>
      <c r="AS114" s="192">
        <f t="shared" si="22"/>
        <v>46795.219719000001</v>
      </c>
      <c r="AT114" s="192">
        <f t="shared" si="22"/>
        <v>46795.219719000001</v>
      </c>
      <c r="AU114" s="192">
        <f t="shared" si="22"/>
        <v>51959.65630699999</v>
      </c>
      <c r="AV114" s="192">
        <f t="shared" si="22"/>
        <v>46795.219719000001</v>
      </c>
      <c r="AW114" s="192">
        <f t="shared" si="22"/>
        <v>51507.134048</v>
      </c>
      <c r="AX114" s="192">
        <f t="shared" si="22"/>
        <v>51507.134048</v>
      </c>
      <c r="AY114" s="192">
        <f t="shared" si="22"/>
        <v>51507.134048</v>
      </c>
      <c r="AZ114" s="192">
        <f t="shared" si="22"/>
        <v>51507.134048</v>
      </c>
      <c r="BA114" s="192">
        <f t="shared" si="22"/>
        <v>51507.134048</v>
      </c>
      <c r="BB114" s="192">
        <f t="shared" si="22"/>
        <v>86794.849532728127</v>
      </c>
      <c r="BC114" s="192">
        <f t="shared" si="22"/>
        <v>51507.134048</v>
      </c>
      <c r="BD114" s="192">
        <f t="shared" si="22"/>
        <v>51507.134048</v>
      </c>
      <c r="BE114" s="192">
        <f t="shared" si="22"/>
        <v>51507.134048</v>
      </c>
      <c r="BF114" s="192">
        <f t="shared" si="22"/>
        <v>51507.134048</v>
      </c>
      <c r="BG114" s="192">
        <f t="shared" si="22"/>
        <v>51507.134048</v>
      </c>
      <c r="BH114" s="192">
        <f t="shared" si="22"/>
        <v>51507.134048</v>
      </c>
      <c r="BI114" s="192">
        <f t="shared" si="22"/>
        <v>66961.976581238734</v>
      </c>
      <c r="BJ114" s="192">
        <f t="shared" si="22"/>
        <v>53562.344800999999</v>
      </c>
      <c r="BK114" s="192">
        <f t="shared" si="22"/>
        <v>53562.344800999999</v>
      </c>
      <c r="BL114" s="192">
        <f t="shared" si="22"/>
        <v>53562.347108180031</v>
      </c>
      <c r="BM114" s="192">
        <f t="shared" si="22"/>
        <v>53562.347108180031</v>
      </c>
      <c r="BN114" s="192">
        <f t="shared" si="22"/>
        <v>53562.347108180031</v>
      </c>
      <c r="BO114" s="192">
        <f t="shared" si="22"/>
        <v>53562.347108180031</v>
      </c>
      <c r="BP114" s="192">
        <f t="shared" si="22"/>
        <v>53562.347108180031</v>
      </c>
      <c r="BQ114" s="192">
        <f t="shared" si="22"/>
        <v>53562.347108180031</v>
      </c>
      <c r="BR114" s="192">
        <f t="shared" si="22"/>
        <v>53562.347108180031</v>
      </c>
      <c r="BS114" s="192">
        <f t="shared" si="18"/>
        <v>53562.347108180031</v>
      </c>
      <c r="BT114" s="192">
        <f t="shared" si="18"/>
        <v>53563.521604000001</v>
      </c>
      <c r="BU114" s="192">
        <f t="shared" si="18"/>
        <v>55771.706981000003</v>
      </c>
      <c r="BV114" s="358">
        <f t="shared" si="20"/>
        <v>5.1190383685421103E-3</v>
      </c>
    </row>
    <row r="115" spans="1:74" outlineLevel="1">
      <c r="A115" s="355"/>
      <c r="B115" s="190" t="s">
        <v>68</v>
      </c>
      <c r="D115" s="191">
        <v>0.4</v>
      </c>
      <c r="F115" s="192" t="str">
        <f t="shared" si="19"/>
        <v>-</v>
      </c>
      <c r="G115" s="192" t="str">
        <f t="shared" si="19"/>
        <v>-</v>
      </c>
      <c r="H115" s="192" t="str">
        <f t="shared" si="19"/>
        <v>-</v>
      </c>
      <c r="I115" s="192" t="str">
        <f t="shared" si="19"/>
        <v>-</v>
      </c>
      <c r="J115" s="192" t="str">
        <f t="shared" si="19"/>
        <v>-</v>
      </c>
      <c r="K115" s="192" t="str">
        <f t="shared" si="19"/>
        <v>-</v>
      </c>
      <c r="L115" s="192" t="str">
        <f t="shared" si="19"/>
        <v>-</v>
      </c>
      <c r="M115" s="192" t="str">
        <f t="shared" si="19"/>
        <v>-</v>
      </c>
      <c r="N115" s="192" t="str">
        <f t="shared" si="19"/>
        <v>-</v>
      </c>
      <c r="O115" s="192" t="str">
        <f t="shared" si="19"/>
        <v>-</v>
      </c>
      <c r="P115" s="192" t="str">
        <f t="shared" si="19"/>
        <v>-</v>
      </c>
      <c r="Q115" s="192">
        <f t="shared" si="19"/>
        <v>782140.78400000022</v>
      </c>
      <c r="R115" s="192">
        <f t="shared" si="19"/>
        <v>993794.13638717483</v>
      </c>
      <c r="S115" s="192">
        <f t="shared" si="19"/>
        <v>739230.29999999993</v>
      </c>
      <c r="T115" s="192">
        <f t="shared" si="19"/>
        <v>471907.92266666668</v>
      </c>
      <c r="U115" s="192">
        <f t="shared" si="19"/>
        <v>73625.524000000034</v>
      </c>
      <c r="V115" s="192">
        <f t="shared" si="22"/>
        <v>12454.755999999987</v>
      </c>
      <c r="W115" s="192">
        <f t="shared" si="22"/>
        <v>94827.595999999976</v>
      </c>
      <c r="X115" s="192">
        <f t="shared" si="22"/>
        <v>252372.41903656503</v>
      </c>
      <c r="Y115" s="192">
        <f t="shared" si="22"/>
        <v>321420.6006399999</v>
      </c>
      <c r="Z115" s="192">
        <f t="shared" si="22"/>
        <v>384913.40080000006</v>
      </c>
      <c r="AA115" s="192">
        <f t="shared" si="22"/>
        <v>413214.81199999986</v>
      </c>
      <c r="AB115" s="192">
        <f t="shared" si="22"/>
        <v>547945.30551333341</v>
      </c>
      <c r="AC115" s="192">
        <f t="shared" si="22"/>
        <v>646968.00400000019</v>
      </c>
      <c r="AD115" s="192">
        <f t="shared" si="22"/>
        <v>746960.18200000003</v>
      </c>
      <c r="AE115" s="192">
        <f t="shared" si="22"/>
        <v>503637.36922961642</v>
      </c>
      <c r="AF115" s="192">
        <f t="shared" si="22"/>
        <v>523692.90113577689</v>
      </c>
      <c r="AG115" s="192">
        <f t="shared" si="22"/>
        <v>449167.16399999999</v>
      </c>
      <c r="AH115" s="192">
        <f t="shared" si="22"/>
        <v>532531.78800000018</v>
      </c>
      <c r="AI115" s="192">
        <f t="shared" si="22"/>
        <v>607576.62434435531</v>
      </c>
      <c r="AJ115" s="192">
        <f t="shared" si="22"/>
        <v>650813.84679999971</v>
      </c>
      <c r="AK115" s="192">
        <f t="shared" si="22"/>
        <v>639262.3200000003</v>
      </c>
      <c r="AL115" s="192">
        <f t="shared" si="22"/>
        <v>610305.18000000005</v>
      </c>
      <c r="AM115" s="192">
        <f t="shared" si="22"/>
        <v>925493.48400000005</v>
      </c>
      <c r="AN115" s="192">
        <f t="shared" si="22"/>
        <v>684832.80140000011</v>
      </c>
      <c r="AO115" s="192">
        <f t="shared" si="22"/>
        <v>856017.23140000016</v>
      </c>
      <c r="AP115" s="192">
        <f t="shared" si="22"/>
        <v>1100187.372</v>
      </c>
      <c r="AQ115" s="192">
        <f t="shared" si="22"/>
        <v>740036.82027800614</v>
      </c>
      <c r="AR115" s="192">
        <f t="shared" si="22"/>
        <v>656042.43647800619</v>
      </c>
      <c r="AS115" s="192">
        <f t="shared" si="22"/>
        <v>778408.72496859764</v>
      </c>
      <c r="AT115" s="192">
        <f t="shared" si="22"/>
        <v>774710.10339952691</v>
      </c>
      <c r="AU115" s="192">
        <f t="shared" si="22"/>
        <v>731178.76289655035</v>
      </c>
      <c r="AV115" s="192">
        <f t="shared" si="22"/>
        <v>771128.63743800612</v>
      </c>
      <c r="AW115" s="192">
        <f t="shared" si="22"/>
        <v>813574.10835839866</v>
      </c>
      <c r="AX115" s="192">
        <f t="shared" si="22"/>
        <v>731212.65523438505</v>
      </c>
      <c r="AY115" s="192">
        <f t="shared" si="22"/>
        <v>676437.78202232812</v>
      </c>
      <c r="AZ115" s="192">
        <f t="shared" si="22"/>
        <v>828602.44358250615</v>
      </c>
      <c r="BA115" s="192">
        <f t="shared" si="22"/>
        <v>944064.22609365289</v>
      </c>
      <c r="BB115" s="192">
        <f t="shared" si="22"/>
        <v>1260629.1299000001</v>
      </c>
      <c r="BC115" s="192">
        <f t="shared" si="22"/>
        <v>960663.6433716733</v>
      </c>
      <c r="BD115" s="192">
        <f t="shared" si="22"/>
        <v>756039.29599999997</v>
      </c>
      <c r="BE115" s="192">
        <f t="shared" si="22"/>
        <v>782059.1240000003</v>
      </c>
      <c r="BF115" s="192">
        <f t="shared" si="22"/>
        <v>896444.70016913698</v>
      </c>
      <c r="BG115" s="192">
        <f t="shared" si="22"/>
        <v>828641.18972288782</v>
      </c>
      <c r="BH115" s="192">
        <f t="shared" si="22"/>
        <v>810965.09221677436</v>
      </c>
      <c r="BI115" s="192">
        <f t="shared" si="22"/>
        <v>909925.087513912</v>
      </c>
      <c r="BJ115" s="192">
        <f t="shared" si="22"/>
        <v>707688.0755139126</v>
      </c>
      <c r="BK115" s="192">
        <f t="shared" si="22"/>
        <v>935228.68751391233</v>
      </c>
      <c r="BL115" s="192">
        <f t="shared" si="22"/>
        <v>878361.53240000014</v>
      </c>
      <c r="BM115" s="192">
        <f t="shared" si="22"/>
        <v>1154425.0774130146</v>
      </c>
      <c r="BN115" s="192">
        <f t="shared" si="22"/>
        <v>1312787.4723600005</v>
      </c>
      <c r="BO115" s="192">
        <f t="shared" si="22"/>
        <v>1052963.2161100002</v>
      </c>
      <c r="BP115" s="192">
        <f t="shared" si="22"/>
        <v>913184.07599999988</v>
      </c>
      <c r="BQ115" s="192">
        <f t="shared" si="22"/>
        <v>1104849.7679999999</v>
      </c>
      <c r="BR115" s="192">
        <f t="shared" si="22"/>
        <v>840573.73199999973</v>
      </c>
      <c r="BS115" s="192">
        <f t="shared" si="18"/>
        <v>907108.13600000041</v>
      </c>
      <c r="BT115" s="192">
        <f t="shared" si="18"/>
        <v>943867.86400000006</v>
      </c>
      <c r="BU115" s="192">
        <f t="shared" si="18"/>
        <v>997903.64396722824</v>
      </c>
      <c r="BV115" s="358">
        <f t="shared" si="20"/>
        <v>9.1593162879459594E-2</v>
      </c>
    </row>
    <row r="116" spans="1:74" outlineLevel="1">
      <c r="A116" s="355"/>
      <c r="B116" s="190" t="s">
        <v>72</v>
      </c>
      <c r="D116" s="191">
        <v>0.4</v>
      </c>
      <c r="F116" s="192" t="str">
        <f t="shared" si="19"/>
        <v>-</v>
      </c>
      <c r="G116" s="192" t="str">
        <f t="shared" si="19"/>
        <v>-</v>
      </c>
      <c r="H116" s="192" t="str">
        <f t="shared" si="19"/>
        <v>-</v>
      </c>
      <c r="I116" s="192" t="str">
        <f t="shared" si="19"/>
        <v>-</v>
      </c>
      <c r="J116" s="192" t="str">
        <f t="shared" si="19"/>
        <v>-</v>
      </c>
      <c r="K116" s="192" t="str">
        <f t="shared" si="19"/>
        <v>-</v>
      </c>
      <c r="L116" s="192" t="str">
        <f t="shared" si="19"/>
        <v>-</v>
      </c>
      <c r="M116" s="192" t="str">
        <f t="shared" si="19"/>
        <v>-</v>
      </c>
      <c r="N116" s="192" t="str">
        <f t="shared" si="19"/>
        <v>-</v>
      </c>
      <c r="O116" s="192" t="str">
        <f t="shared" si="19"/>
        <v>-</v>
      </c>
      <c r="P116" s="192" t="str">
        <f t="shared" si="19"/>
        <v>-</v>
      </c>
      <c r="Q116" s="192">
        <f t="shared" si="19"/>
        <v>356385.18400000012</v>
      </c>
      <c r="R116" s="192">
        <f t="shared" si="19"/>
        <v>469105.11999999988</v>
      </c>
      <c r="S116" s="192">
        <f t="shared" si="19"/>
        <v>323486.90000000002</v>
      </c>
      <c r="T116" s="192">
        <f t="shared" si="19"/>
        <v>254390.92000000007</v>
      </c>
      <c r="U116" s="192">
        <f t="shared" si="19"/>
        <v>26394.039999999994</v>
      </c>
      <c r="V116" s="192">
        <f t="shared" si="22"/>
        <v>11872.376000000004</v>
      </c>
      <c r="W116" s="192">
        <f t="shared" si="22"/>
        <v>31115.499999999989</v>
      </c>
      <c r="X116" s="192">
        <f t="shared" si="22"/>
        <v>99163.803999999946</v>
      </c>
      <c r="Y116" s="192">
        <f t="shared" si="22"/>
        <v>60504.252000000008</v>
      </c>
      <c r="Z116" s="192">
        <f t="shared" si="22"/>
        <v>138927.83600000004</v>
      </c>
      <c r="AA116" s="192">
        <f t="shared" si="22"/>
        <v>153490.636</v>
      </c>
      <c r="AB116" s="192">
        <f t="shared" si="22"/>
        <v>233359.36399999997</v>
      </c>
      <c r="AC116" s="192">
        <f t="shared" si="22"/>
        <v>254444.20800000001</v>
      </c>
      <c r="AD116" s="192">
        <f t="shared" si="22"/>
        <v>429603.95949141646</v>
      </c>
      <c r="AE116" s="192">
        <f t="shared" si="22"/>
        <v>172678.05865113949</v>
      </c>
      <c r="AF116" s="192">
        <f t="shared" si="22"/>
        <v>184331.47599999994</v>
      </c>
      <c r="AG116" s="192">
        <f t="shared" si="22"/>
        <v>239131.976</v>
      </c>
      <c r="AH116" s="192">
        <f t="shared" si="22"/>
        <v>178990.476</v>
      </c>
      <c r="AI116" s="192">
        <f t="shared" si="22"/>
        <v>272964.62000000005</v>
      </c>
      <c r="AJ116" s="192">
        <f t="shared" si="22"/>
        <v>345435.13599999994</v>
      </c>
      <c r="AK116" s="192">
        <f t="shared" si="22"/>
        <v>336435.44800000009</v>
      </c>
      <c r="AL116" s="192">
        <f t="shared" si="22"/>
        <v>298453.69999999995</v>
      </c>
      <c r="AM116" s="192">
        <f t="shared" si="22"/>
        <v>310347.98973326391</v>
      </c>
      <c r="AN116" s="192">
        <f t="shared" si="22"/>
        <v>447060.92056584166</v>
      </c>
      <c r="AO116" s="192">
        <f t="shared" si="22"/>
        <v>455267.56018271681</v>
      </c>
      <c r="AP116" s="192">
        <f t="shared" si="22"/>
        <v>598142.75065020996</v>
      </c>
      <c r="AQ116" s="192">
        <f t="shared" si="22"/>
        <v>348596.44839999999</v>
      </c>
      <c r="AR116" s="192">
        <f t="shared" si="22"/>
        <v>338839.48599999998</v>
      </c>
      <c r="AS116" s="192">
        <f t="shared" si="22"/>
        <v>323181.28000000009</v>
      </c>
      <c r="AT116" s="192">
        <f t="shared" si="22"/>
        <v>475121.66800000018</v>
      </c>
      <c r="AU116" s="192">
        <f t="shared" si="22"/>
        <v>435219.58868219343</v>
      </c>
      <c r="AV116" s="192">
        <f t="shared" si="22"/>
        <v>484985.67960000015</v>
      </c>
      <c r="AW116" s="192">
        <f t="shared" si="22"/>
        <v>532914.79240000003</v>
      </c>
      <c r="AX116" s="192">
        <f t="shared" si="22"/>
        <v>400815.67766995117</v>
      </c>
      <c r="AY116" s="192">
        <f t="shared" si="22"/>
        <v>400562.66120000003</v>
      </c>
      <c r="AZ116" s="192">
        <f t="shared" si="22"/>
        <v>525750.47079618718</v>
      </c>
      <c r="BA116" s="192">
        <f t="shared" si="22"/>
        <v>591921.50159999996</v>
      </c>
      <c r="BB116" s="192">
        <f t="shared" si="22"/>
        <v>778962.71600000025</v>
      </c>
      <c r="BC116" s="192">
        <f t="shared" si="22"/>
        <v>544434.77199999988</v>
      </c>
      <c r="BD116" s="192">
        <f t="shared" si="22"/>
        <v>460084.5799999999</v>
      </c>
      <c r="BE116" s="192">
        <f t="shared" si="22"/>
        <v>426280.39880000002</v>
      </c>
      <c r="BF116" s="192">
        <f t="shared" si="22"/>
        <v>544251.37199999986</v>
      </c>
      <c r="BG116" s="192">
        <f t="shared" si="22"/>
        <v>516257.18839999998</v>
      </c>
      <c r="BH116" s="192">
        <f t="shared" si="22"/>
        <v>512368.56400000001</v>
      </c>
      <c r="BI116" s="192">
        <f t="shared" si="22"/>
        <v>677171.31599999988</v>
      </c>
      <c r="BJ116" s="192">
        <f t="shared" si="22"/>
        <v>525285.58799999999</v>
      </c>
      <c r="BK116" s="192">
        <f t="shared" si="22"/>
        <v>576617.30800000008</v>
      </c>
      <c r="BL116" s="192">
        <f t="shared" si="22"/>
        <v>678443.75560000003</v>
      </c>
      <c r="BM116" s="192">
        <f t="shared" si="22"/>
        <v>775489.08</v>
      </c>
      <c r="BN116" s="192">
        <f t="shared" si="22"/>
        <v>1258822.952</v>
      </c>
      <c r="BO116" s="192">
        <f t="shared" si="22"/>
        <v>797985.11773645133</v>
      </c>
      <c r="BP116" s="192">
        <f t="shared" si="22"/>
        <v>719484.15736569266</v>
      </c>
      <c r="BQ116" s="192">
        <f t="shared" si="22"/>
        <v>759325.88438098237</v>
      </c>
      <c r="BR116" s="192">
        <f t="shared" si="22"/>
        <v>685311.18801047036</v>
      </c>
      <c r="BS116" s="192">
        <f t="shared" si="18"/>
        <v>754171.01720000012</v>
      </c>
      <c r="BT116" s="192">
        <f t="shared" si="18"/>
        <v>846017.2101741361</v>
      </c>
      <c r="BU116" s="192">
        <f t="shared" si="18"/>
        <v>981485.69222093606</v>
      </c>
      <c r="BV116" s="358">
        <f t="shared" si="20"/>
        <v>9.0086231686717477E-2</v>
      </c>
    </row>
    <row r="117" spans="1:74" outlineLevel="1">
      <c r="A117" s="355"/>
      <c r="B117" s="190" t="s">
        <v>74</v>
      </c>
      <c r="D117" s="191">
        <v>1</v>
      </c>
      <c r="F117" s="192" t="str">
        <f t="shared" si="19"/>
        <v>-</v>
      </c>
      <c r="G117" s="192" t="str">
        <f t="shared" si="19"/>
        <v>-</v>
      </c>
      <c r="H117" s="192" t="str">
        <f t="shared" si="19"/>
        <v>-</v>
      </c>
      <c r="I117" s="192" t="str">
        <f t="shared" si="19"/>
        <v>-</v>
      </c>
      <c r="J117" s="192" t="str">
        <f t="shared" si="19"/>
        <v>-</v>
      </c>
      <c r="K117" s="192" t="str">
        <f t="shared" si="19"/>
        <v>-</v>
      </c>
      <c r="L117" s="192" t="str">
        <f t="shared" si="19"/>
        <v>-</v>
      </c>
      <c r="M117" s="192" t="str">
        <f t="shared" si="19"/>
        <v>-</v>
      </c>
      <c r="N117" s="192" t="str">
        <f t="shared" si="19"/>
        <v>-</v>
      </c>
      <c r="O117" s="192" t="str">
        <f t="shared" si="19"/>
        <v>-</v>
      </c>
      <c r="P117" s="192" t="str">
        <f t="shared" si="19"/>
        <v>-</v>
      </c>
      <c r="Q117" s="192" t="str">
        <f t="shared" si="19"/>
        <v>-</v>
      </c>
      <c r="R117" s="192" t="str">
        <f t="shared" si="19"/>
        <v>-</v>
      </c>
      <c r="S117" s="192" t="str">
        <f t="shared" si="19"/>
        <v>-</v>
      </c>
      <c r="T117" s="192" t="str">
        <f t="shared" si="19"/>
        <v>-</v>
      </c>
      <c r="U117" s="192" t="str">
        <f t="shared" si="19"/>
        <v>-</v>
      </c>
      <c r="V117" s="192" t="str">
        <f t="shared" si="22"/>
        <v>-</v>
      </c>
      <c r="W117" s="192" t="str">
        <f t="shared" si="22"/>
        <v>-</v>
      </c>
      <c r="X117" s="192" t="str">
        <f t="shared" si="22"/>
        <v>-</v>
      </c>
      <c r="Y117" s="192" t="str">
        <f t="shared" si="22"/>
        <v>-</v>
      </c>
      <c r="Z117" s="192" t="str">
        <f t="shared" si="22"/>
        <v>-</v>
      </c>
      <c r="AA117" s="192" t="str">
        <f t="shared" si="22"/>
        <v>-</v>
      </c>
      <c r="AB117" s="192" t="str">
        <f t="shared" si="22"/>
        <v>-</v>
      </c>
      <c r="AC117" s="192" t="str">
        <f t="shared" si="22"/>
        <v>-</v>
      </c>
      <c r="AD117" s="192" t="str">
        <f t="shared" si="22"/>
        <v>-</v>
      </c>
      <c r="AE117" s="192" t="str">
        <f t="shared" si="22"/>
        <v>-</v>
      </c>
      <c r="AF117" s="192" t="str">
        <f t="shared" si="22"/>
        <v>-</v>
      </c>
      <c r="AG117" s="192" t="str">
        <f t="shared" si="22"/>
        <v>-</v>
      </c>
      <c r="AH117" s="192" t="str">
        <f t="shared" si="22"/>
        <v>-</v>
      </c>
      <c r="AI117" s="192" t="str">
        <f t="shared" si="22"/>
        <v>-</v>
      </c>
      <c r="AJ117" s="192" t="str">
        <f t="shared" si="22"/>
        <v>-</v>
      </c>
      <c r="AK117" s="192" t="str">
        <f t="shared" si="22"/>
        <v>-</v>
      </c>
      <c r="AL117" s="192" t="str">
        <f t="shared" si="22"/>
        <v>-</v>
      </c>
      <c r="AM117" s="192" t="str">
        <f t="shared" si="22"/>
        <v>-</v>
      </c>
      <c r="AN117" s="192" t="str">
        <f t="shared" si="22"/>
        <v>-</v>
      </c>
      <c r="AO117" s="192">
        <f t="shared" si="22"/>
        <v>2364690.52</v>
      </c>
      <c r="AP117" s="192">
        <f t="shared" si="22"/>
        <v>3630188.1300000004</v>
      </c>
      <c r="AQ117" s="192">
        <f t="shared" si="22"/>
        <v>2009999.6899999995</v>
      </c>
      <c r="AR117" s="192">
        <f t="shared" si="22"/>
        <v>4065929.52</v>
      </c>
      <c r="AS117" s="192">
        <f t="shared" si="22"/>
        <v>2228290.4399999995</v>
      </c>
      <c r="AT117" s="192">
        <f t="shared" si="22"/>
        <v>2245191.8200000003</v>
      </c>
      <c r="AU117" s="192">
        <f t="shared" si="22"/>
        <v>2558118.3199999998</v>
      </c>
      <c r="AV117" s="192">
        <f t="shared" si="22"/>
        <v>2138698.4299999997</v>
      </c>
      <c r="AW117" s="192">
        <f t="shared" si="22"/>
        <v>2561113.9099999997</v>
      </c>
      <c r="AX117" s="192">
        <f t="shared" si="22"/>
        <v>1611287.1499999992</v>
      </c>
      <c r="AY117" s="192">
        <f t="shared" si="22"/>
        <v>2051713.5999999994</v>
      </c>
      <c r="AZ117" s="192">
        <f t="shared" si="22"/>
        <v>2373707.64</v>
      </c>
      <c r="BA117" s="192">
        <f t="shared" si="22"/>
        <v>2506326.6999999997</v>
      </c>
      <c r="BB117" s="192">
        <f t="shared" si="22"/>
        <v>3875452.2300000032</v>
      </c>
      <c r="BC117" s="192">
        <f t="shared" si="22"/>
        <v>2775319.459999999</v>
      </c>
      <c r="BD117" s="192">
        <f t="shared" si="22"/>
        <v>2009044.9100000006</v>
      </c>
      <c r="BE117" s="192">
        <f t="shared" si="22"/>
        <v>1765753.19</v>
      </c>
      <c r="BF117" s="192">
        <f t="shared" si="22"/>
        <v>2838572.1182462303</v>
      </c>
      <c r="BG117" s="192">
        <f t="shared" si="22"/>
        <v>2111480.38</v>
      </c>
      <c r="BH117" s="192">
        <f t="shared" si="22"/>
        <v>2104106.1</v>
      </c>
      <c r="BI117" s="192">
        <f t="shared" si="22"/>
        <v>2296883.29</v>
      </c>
      <c r="BJ117" s="192">
        <f t="shared" si="22"/>
        <v>2106127</v>
      </c>
      <c r="BK117" s="192">
        <f t="shared" si="22"/>
        <v>2248177.4799999995</v>
      </c>
      <c r="BL117" s="192">
        <f t="shared" si="22"/>
        <v>2014183.1099999999</v>
      </c>
      <c r="BM117" s="192">
        <f t="shared" si="22"/>
        <v>3528218.82</v>
      </c>
      <c r="BN117" s="192">
        <f t="shared" si="22"/>
        <v>2984000</v>
      </c>
      <c r="BO117" s="192">
        <f t="shared" si="22"/>
        <v>1553600</v>
      </c>
      <c r="BP117" s="192">
        <f t="shared" si="22"/>
        <v>1726400</v>
      </c>
      <c r="BQ117" s="192">
        <f t="shared" si="22"/>
        <v>1697600</v>
      </c>
      <c r="BR117" s="192">
        <f t="shared" si="22"/>
        <v>1721600</v>
      </c>
      <c r="BS117" s="192">
        <f t="shared" si="18"/>
        <v>2069600</v>
      </c>
      <c r="BT117" s="192">
        <f t="shared" si="18"/>
        <v>2768649.3919999991</v>
      </c>
      <c r="BU117" s="192">
        <f t="shared" si="18"/>
        <v>1785118.3600000003</v>
      </c>
      <c r="BV117" s="358">
        <f t="shared" si="20"/>
        <v>0.16384812070288765</v>
      </c>
    </row>
    <row r="118" spans="1:74" outlineLevel="1">
      <c r="A118" s="355"/>
      <c r="B118" s="190" t="s">
        <v>77</v>
      </c>
      <c r="D118" s="191">
        <v>0.2</v>
      </c>
      <c r="F118" s="192" t="str">
        <f t="shared" si="19"/>
        <v>-</v>
      </c>
      <c r="G118" s="192" t="str">
        <f t="shared" si="19"/>
        <v>-</v>
      </c>
      <c r="H118" s="192" t="str">
        <f t="shared" si="19"/>
        <v>-</v>
      </c>
      <c r="I118" s="192" t="str">
        <f t="shared" si="19"/>
        <v>-</v>
      </c>
      <c r="J118" s="192" t="str">
        <f t="shared" si="19"/>
        <v>-</v>
      </c>
      <c r="K118" s="192" t="str">
        <f t="shared" si="19"/>
        <v>-</v>
      </c>
      <c r="L118" s="192" t="str">
        <f t="shared" si="19"/>
        <v>-</v>
      </c>
      <c r="M118" s="192" t="str">
        <f t="shared" si="19"/>
        <v>-</v>
      </c>
      <c r="N118" s="192" t="str">
        <f t="shared" si="19"/>
        <v>-</v>
      </c>
      <c r="O118" s="192" t="str">
        <f t="shared" si="19"/>
        <v>-</v>
      </c>
      <c r="P118" s="192" t="str">
        <f t="shared" si="19"/>
        <v>-</v>
      </c>
      <c r="Q118" s="192" t="str">
        <f t="shared" si="19"/>
        <v>-</v>
      </c>
      <c r="R118" s="192" t="str">
        <f t="shared" si="19"/>
        <v>-</v>
      </c>
      <c r="S118" s="192" t="str">
        <f t="shared" si="19"/>
        <v>-</v>
      </c>
      <c r="T118" s="192" t="str">
        <f t="shared" si="19"/>
        <v>-</v>
      </c>
      <c r="U118" s="192" t="str">
        <f t="shared" si="19"/>
        <v>-</v>
      </c>
      <c r="V118" s="192" t="str">
        <f t="shared" si="22"/>
        <v>-</v>
      </c>
      <c r="W118" s="192" t="str">
        <f t="shared" si="22"/>
        <v>-</v>
      </c>
      <c r="X118" s="192" t="str">
        <f t="shared" si="22"/>
        <v>-</v>
      </c>
      <c r="Y118" s="192" t="str">
        <f t="shared" si="22"/>
        <v>-</v>
      </c>
      <c r="Z118" s="192" t="str">
        <f t="shared" si="22"/>
        <v>-</v>
      </c>
      <c r="AA118" s="192" t="str">
        <f t="shared" si="22"/>
        <v>-</v>
      </c>
      <c r="AB118" s="192" t="str">
        <f t="shared" si="22"/>
        <v>-</v>
      </c>
      <c r="AC118" s="192" t="str">
        <f t="shared" si="22"/>
        <v>-</v>
      </c>
      <c r="AD118" s="192" t="str">
        <f t="shared" si="22"/>
        <v>-</v>
      </c>
      <c r="AE118" s="192" t="str">
        <f t="shared" si="22"/>
        <v>-</v>
      </c>
      <c r="AF118" s="192" t="str">
        <f t="shared" ref="AF118:BR118" si="23">IFERROR(AF98*AF20,"-")</f>
        <v>-</v>
      </c>
      <c r="AG118" s="192" t="str">
        <f t="shared" si="23"/>
        <v>-</v>
      </c>
      <c r="AH118" s="192" t="str">
        <f t="shared" si="23"/>
        <v>-</v>
      </c>
      <c r="AI118" s="192" t="str">
        <f t="shared" si="23"/>
        <v>-</v>
      </c>
      <c r="AJ118" s="192" t="str">
        <f t="shared" si="23"/>
        <v>-</v>
      </c>
      <c r="AK118" s="192" t="str">
        <f t="shared" si="23"/>
        <v>-</v>
      </c>
      <c r="AL118" s="192" t="str">
        <f t="shared" si="23"/>
        <v>-</v>
      </c>
      <c r="AM118" s="192" t="str">
        <f t="shared" si="23"/>
        <v>-</v>
      </c>
      <c r="AN118" s="192" t="str">
        <f t="shared" si="23"/>
        <v>-</v>
      </c>
      <c r="AO118" s="192" t="str">
        <f t="shared" si="23"/>
        <v>-</v>
      </c>
      <c r="AP118" s="192" t="str">
        <f t="shared" si="23"/>
        <v>-</v>
      </c>
      <c r="AQ118" s="192" t="str">
        <f t="shared" si="23"/>
        <v>-</v>
      </c>
      <c r="AR118" s="192" t="str">
        <f t="shared" si="23"/>
        <v>-</v>
      </c>
      <c r="AS118" s="192" t="str">
        <f t="shared" si="23"/>
        <v>-</v>
      </c>
      <c r="AT118" s="192" t="str">
        <f t="shared" si="23"/>
        <v>-</v>
      </c>
      <c r="AU118" s="192" t="str">
        <f t="shared" si="23"/>
        <v>-</v>
      </c>
      <c r="AV118" s="192" t="str">
        <f t="shared" si="23"/>
        <v>-</v>
      </c>
      <c r="AW118" s="192" t="str">
        <f t="shared" si="23"/>
        <v>-</v>
      </c>
      <c r="AX118" s="192" t="str">
        <f t="shared" si="23"/>
        <v>-</v>
      </c>
      <c r="AY118" s="192" t="str">
        <f t="shared" si="23"/>
        <v>-</v>
      </c>
      <c r="AZ118" s="192" t="str">
        <f t="shared" si="23"/>
        <v>-</v>
      </c>
      <c r="BA118" s="192">
        <f t="shared" si="23"/>
        <v>715492.3894893853</v>
      </c>
      <c r="BB118" s="192">
        <f t="shared" si="23"/>
        <v>1016042.5880000001</v>
      </c>
      <c r="BC118" s="192">
        <f t="shared" si="23"/>
        <v>577991.16999999981</v>
      </c>
      <c r="BD118" s="192">
        <f t="shared" si="23"/>
        <v>694133.39540000004</v>
      </c>
      <c r="BE118" s="192">
        <f t="shared" si="23"/>
        <v>513924.27195082867</v>
      </c>
      <c r="BF118" s="192">
        <f t="shared" si="23"/>
        <v>541153.35400000017</v>
      </c>
      <c r="BG118" s="192">
        <f t="shared" si="23"/>
        <v>579376.46483759989</v>
      </c>
      <c r="BH118" s="192">
        <f t="shared" si="23"/>
        <v>561908.16859996191</v>
      </c>
      <c r="BI118" s="192">
        <f t="shared" si="23"/>
        <v>650447.70074927981</v>
      </c>
      <c r="BJ118" s="192">
        <f t="shared" si="23"/>
        <v>545825.93881047738</v>
      </c>
      <c r="BK118" s="192">
        <f t="shared" si="23"/>
        <v>614580.92093742813</v>
      </c>
      <c r="BL118" s="192">
        <f t="shared" si="23"/>
        <v>585593.5728296031</v>
      </c>
      <c r="BM118" s="192">
        <f t="shared" si="23"/>
        <v>748580.24015345506</v>
      </c>
      <c r="BN118" s="192">
        <f t="shared" si="23"/>
        <v>913660.63319759804</v>
      </c>
      <c r="BO118" s="192">
        <f t="shared" si="23"/>
        <v>611670.76821056032</v>
      </c>
      <c r="BP118" s="192">
        <f t="shared" si="23"/>
        <v>593294.31161679828</v>
      </c>
      <c r="BQ118" s="192">
        <f t="shared" si="23"/>
        <v>597628.11760808481</v>
      </c>
      <c r="BR118" s="192">
        <f t="shared" si="23"/>
        <v>693345.04062566999</v>
      </c>
      <c r="BS118" s="192">
        <f t="shared" si="18"/>
        <v>653809.07000831119</v>
      </c>
      <c r="BT118" s="192">
        <f t="shared" si="18"/>
        <v>733720.9062794114</v>
      </c>
      <c r="BU118" s="192">
        <f t="shared" si="18"/>
        <v>691535.22381184506</v>
      </c>
      <c r="BV118" s="358">
        <f t="shared" si="20"/>
        <v>6.3472960314755592E-2</v>
      </c>
    </row>
    <row r="119" spans="1:74" outlineLevel="1">
      <c r="A119" s="355"/>
      <c r="B119" s="190" t="s">
        <v>166</v>
      </c>
      <c r="D119" s="191"/>
      <c r="F119" s="192" t="str">
        <f t="shared" si="19"/>
        <v>-</v>
      </c>
      <c r="G119" s="192" t="str">
        <f t="shared" si="19"/>
        <v>-</v>
      </c>
      <c r="H119" s="192" t="str">
        <f t="shared" si="19"/>
        <v>-</v>
      </c>
      <c r="I119" s="192" t="str">
        <f t="shared" si="19"/>
        <v>-</v>
      </c>
      <c r="J119" s="192" t="str">
        <f t="shared" si="19"/>
        <v>-</v>
      </c>
      <c r="K119" s="192" t="str">
        <f t="shared" si="19"/>
        <v>-</v>
      </c>
      <c r="L119" s="192" t="str">
        <f t="shared" si="19"/>
        <v>-</v>
      </c>
      <c r="M119" s="192" t="str">
        <f t="shared" si="19"/>
        <v>-</v>
      </c>
      <c r="N119" s="192" t="str">
        <f t="shared" si="19"/>
        <v>-</v>
      </c>
      <c r="O119" s="192" t="str">
        <f t="shared" si="19"/>
        <v>-</v>
      </c>
      <c r="P119" s="192" t="str">
        <f t="shared" si="19"/>
        <v>-</v>
      </c>
      <c r="Q119" s="192" t="str">
        <f t="shared" si="19"/>
        <v>-</v>
      </c>
      <c r="R119" s="192" t="str">
        <f t="shared" si="19"/>
        <v>-</v>
      </c>
      <c r="S119" s="192" t="str">
        <f t="shared" si="19"/>
        <v>-</v>
      </c>
      <c r="T119" s="192" t="str">
        <f t="shared" si="19"/>
        <v>-</v>
      </c>
      <c r="U119" s="192" t="str">
        <f t="shared" si="19"/>
        <v>-</v>
      </c>
      <c r="V119" s="192" t="str">
        <f t="shared" ref="V119:BR123" si="24">IFERROR(V99*V21,"-")</f>
        <v>-</v>
      </c>
      <c r="W119" s="192" t="str">
        <f t="shared" si="24"/>
        <v>-</v>
      </c>
      <c r="X119" s="192" t="str">
        <f t="shared" si="24"/>
        <v>-</v>
      </c>
      <c r="Y119" s="192" t="str">
        <f t="shared" si="24"/>
        <v>-</v>
      </c>
      <c r="Z119" s="192" t="str">
        <f t="shared" si="24"/>
        <v>-</v>
      </c>
      <c r="AA119" s="192" t="str">
        <f t="shared" si="24"/>
        <v>-</v>
      </c>
      <c r="AB119" s="192" t="str">
        <f t="shared" si="24"/>
        <v>-</v>
      </c>
      <c r="AC119" s="192" t="str">
        <f t="shared" si="24"/>
        <v>-</v>
      </c>
      <c r="AD119" s="192" t="str">
        <f t="shared" si="24"/>
        <v>-</v>
      </c>
      <c r="AE119" s="192" t="str">
        <f t="shared" si="24"/>
        <v>-</v>
      </c>
      <c r="AF119" s="192" t="str">
        <f t="shared" si="24"/>
        <v>-</v>
      </c>
      <c r="AG119" s="192" t="str">
        <f t="shared" si="24"/>
        <v>-</v>
      </c>
      <c r="AH119" s="192" t="str">
        <f t="shared" si="24"/>
        <v>-</v>
      </c>
      <c r="AI119" s="192" t="str">
        <f t="shared" si="24"/>
        <v>-</v>
      </c>
      <c r="AJ119" s="192" t="str">
        <f t="shared" si="24"/>
        <v>-</v>
      </c>
      <c r="AK119" s="192" t="str">
        <f t="shared" si="24"/>
        <v>-</v>
      </c>
      <c r="AL119" s="192" t="str">
        <f t="shared" si="24"/>
        <v>-</v>
      </c>
      <c r="AM119" s="192" t="str">
        <f t="shared" si="24"/>
        <v>-</v>
      </c>
      <c r="AN119" s="192" t="str">
        <f t="shared" si="24"/>
        <v>-</v>
      </c>
      <c r="AO119" s="192" t="str">
        <f t="shared" si="24"/>
        <v>-</v>
      </c>
      <c r="AP119" s="192" t="str">
        <f t="shared" si="24"/>
        <v>-</v>
      </c>
      <c r="AQ119" s="192" t="str">
        <f t="shared" si="24"/>
        <v>-</v>
      </c>
      <c r="AR119" s="192" t="str">
        <f t="shared" si="24"/>
        <v>-</v>
      </c>
      <c r="AS119" s="192" t="str">
        <f t="shared" si="24"/>
        <v>-</v>
      </c>
      <c r="AT119" s="192" t="str">
        <f t="shared" si="24"/>
        <v>-</v>
      </c>
      <c r="AU119" s="192" t="str">
        <f t="shared" si="24"/>
        <v>-</v>
      </c>
      <c r="AV119" s="192" t="str">
        <f t="shared" si="24"/>
        <v>-</v>
      </c>
      <c r="AW119" s="192" t="str">
        <f t="shared" si="24"/>
        <v>-</v>
      </c>
      <c r="AX119" s="192" t="str">
        <f t="shared" si="24"/>
        <v>-</v>
      </c>
      <c r="AY119" s="192" t="str">
        <f t="shared" si="24"/>
        <v>-</v>
      </c>
      <c r="AZ119" s="192" t="str">
        <f t="shared" si="24"/>
        <v>-</v>
      </c>
      <c r="BA119" s="192" t="str">
        <f t="shared" si="24"/>
        <v>-</v>
      </c>
      <c r="BB119" s="192" t="str">
        <f t="shared" si="24"/>
        <v>-</v>
      </c>
      <c r="BC119" s="192" t="str">
        <f t="shared" si="24"/>
        <v>-</v>
      </c>
      <c r="BD119" s="192" t="str">
        <f t="shared" si="24"/>
        <v>-</v>
      </c>
      <c r="BE119" s="192" t="str">
        <f t="shared" si="24"/>
        <v>-</v>
      </c>
      <c r="BF119" s="192" t="str">
        <f t="shared" si="24"/>
        <v>-</v>
      </c>
      <c r="BG119" s="192" t="str">
        <f t="shared" si="24"/>
        <v>-</v>
      </c>
      <c r="BH119" s="192" t="str">
        <f t="shared" si="24"/>
        <v>-</v>
      </c>
      <c r="BI119" s="192" t="str">
        <f t="shared" si="24"/>
        <v>-</v>
      </c>
      <c r="BJ119" s="192" t="str">
        <f t="shared" si="24"/>
        <v>-</v>
      </c>
      <c r="BK119" s="192" t="str">
        <f t="shared" si="24"/>
        <v>-</v>
      </c>
      <c r="BL119" s="192" t="str">
        <f t="shared" si="24"/>
        <v>-</v>
      </c>
      <c r="BM119" s="192">
        <f t="shared" si="24"/>
        <v>839521.52481113968</v>
      </c>
      <c r="BN119" s="192">
        <f t="shared" si="24"/>
        <v>977303.51120879361</v>
      </c>
      <c r="BO119" s="192">
        <f t="shared" si="24"/>
        <v>582785.22082120704</v>
      </c>
      <c r="BP119" s="192">
        <f t="shared" si="24"/>
        <v>486909.21025868779</v>
      </c>
      <c r="BQ119" s="192">
        <f t="shared" si="24"/>
        <v>536936.85975976486</v>
      </c>
      <c r="BR119" s="192">
        <f t="shared" si="24"/>
        <v>554104.05553450249</v>
      </c>
      <c r="BS119" s="192">
        <f t="shared" si="18"/>
        <v>607902.3915994959</v>
      </c>
      <c r="BT119" s="192">
        <f t="shared" si="18"/>
        <v>586927.89719626203</v>
      </c>
      <c r="BU119" s="192">
        <f t="shared" si="18"/>
        <v>584699.22408670851</v>
      </c>
      <c r="BV119" s="358">
        <f t="shared" si="20"/>
        <v>5.3666956314898775E-2</v>
      </c>
    </row>
    <row r="120" spans="1:74" outlineLevel="1">
      <c r="A120" s="355"/>
      <c r="B120" s="190" t="s">
        <v>167</v>
      </c>
      <c r="D120" s="191"/>
      <c r="F120" s="192" t="str">
        <f t="shared" si="19"/>
        <v>-</v>
      </c>
      <c r="G120" s="192" t="str">
        <f t="shared" si="19"/>
        <v>-</v>
      </c>
      <c r="H120" s="192" t="str">
        <f t="shared" si="19"/>
        <v>-</v>
      </c>
      <c r="I120" s="192" t="str">
        <f t="shared" si="19"/>
        <v>-</v>
      </c>
      <c r="J120" s="192" t="str">
        <f t="shared" si="19"/>
        <v>-</v>
      </c>
      <c r="K120" s="192" t="str">
        <f t="shared" si="19"/>
        <v>-</v>
      </c>
      <c r="L120" s="192" t="str">
        <f t="shared" si="19"/>
        <v>-</v>
      </c>
      <c r="M120" s="192" t="str">
        <f t="shared" si="19"/>
        <v>-</v>
      </c>
      <c r="N120" s="192" t="str">
        <f t="shared" si="19"/>
        <v>-</v>
      </c>
      <c r="O120" s="192" t="str">
        <f t="shared" si="19"/>
        <v>-</v>
      </c>
      <c r="P120" s="192" t="str">
        <f t="shared" si="19"/>
        <v>-</v>
      </c>
      <c r="Q120" s="192" t="str">
        <f t="shared" si="19"/>
        <v>-</v>
      </c>
      <c r="R120" s="192" t="str">
        <f t="shared" si="19"/>
        <v>-</v>
      </c>
      <c r="S120" s="192" t="str">
        <f t="shared" si="19"/>
        <v>-</v>
      </c>
      <c r="T120" s="192" t="str">
        <f t="shared" si="19"/>
        <v>-</v>
      </c>
      <c r="U120" s="192" t="str">
        <f t="shared" si="19"/>
        <v>-</v>
      </c>
      <c r="V120" s="192" t="str">
        <f t="shared" si="24"/>
        <v>-</v>
      </c>
      <c r="W120" s="192" t="str">
        <f t="shared" si="24"/>
        <v>-</v>
      </c>
      <c r="X120" s="192" t="str">
        <f t="shared" si="24"/>
        <v>-</v>
      </c>
      <c r="Y120" s="192" t="str">
        <f t="shared" si="24"/>
        <v>-</v>
      </c>
      <c r="Z120" s="192" t="str">
        <f t="shared" si="24"/>
        <v>-</v>
      </c>
      <c r="AA120" s="192" t="str">
        <f t="shared" si="24"/>
        <v>-</v>
      </c>
      <c r="AB120" s="192" t="str">
        <f t="shared" si="24"/>
        <v>-</v>
      </c>
      <c r="AC120" s="192" t="str">
        <f t="shared" si="24"/>
        <v>-</v>
      </c>
      <c r="AD120" s="192" t="str">
        <f t="shared" si="24"/>
        <v>-</v>
      </c>
      <c r="AE120" s="192" t="str">
        <f t="shared" si="24"/>
        <v>-</v>
      </c>
      <c r="AF120" s="192" t="str">
        <f t="shared" si="24"/>
        <v>-</v>
      </c>
      <c r="AG120" s="192" t="str">
        <f t="shared" si="24"/>
        <v>-</v>
      </c>
      <c r="AH120" s="192" t="str">
        <f t="shared" si="24"/>
        <v>-</v>
      </c>
      <c r="AI120" s="192" t="str">
        <f t="shared" si="24"/>
        <v>-</v>
      </c>
      <c r="AJ120" s="192" t="str">
        <f t="shared" si="24"/>
        <v>-</v>
      </c>
      <c r="AK120" s="192" t="str">
        <f t="shared" si="24"/>
        <v>-</v>
      </c>
      <c r="AL120" s="192" t="str">
        <f t="shared" si="24"/>
        <v>-</v>
      </c>
      <c r="AM120" s="192" t="str">
        <f t="shared" si="24"/>
        <v>-</v>
      </c>
      <c r="AN120" s="192" t="str">
        <f t="shared" si="24"/>
        <v>-</v>
      </c>
      <c r="AO120" s="192" t="str">
        <f t="shared" si="24"/>
        <v>-</v>
      </c>
      <c r="AP120" s="192" t="str">
        <f t="shared" si="24"/>
        <v>-</v>
      </c>
      <c r="AQ120" s="192" t="str">
        <f t="shared" si="24"/>
        <v>-</v>
      </c>
      <c r="AR120" s="192" t="str">
        <f t="shared" si="24"/>
        <v>-</v>
      </c>
      <c r="AS120" s="192" t="str">
        <f t="shared" si="24"/>
        <v>-</v>
      </c>
      <c r="AT120" s="192" t="str">
        <f t="shared" si="24"/>
        <v>-</v>
      </c>
      <c r="AU120" s="192" t="str">
        <f t="shared" si="24"/>
        <v>-</v>
      </c>
      <c r="AV120" s="192" t="str">
        <f t="shared" si="24"/>
        <v>-</v>
      </c>
      <c r="AW120" s="192" t="str">
        <f t="shared" si="24"/>
        <v>-</v>
      </c>
      <c r="AX120" s="192" t="str">
        <f t="shared" si="24"/>
        <v>-</v>
      </c>
      <c r="AY120" s="192" t="str">
        <f t="shared" si="24"/>
        <v>-</v>
      </c>
      <c r="AZ120" s="192" t="str">
        <f t="shared" si="24"/>
        <v>-</v>
      </c>
      <c r="BA120" s="192" t="str">
        <f t="shared" si="24"/>
        <v>-</v>
      </c>
      <c r="BB120" s="192" t="str">
        <f t="shared" si="24"/>
        <v>-</v>
      </c>
      <c r="BC120" s="192" t="str">
        <f t="shared" si="24"/>
        <v>-</v>
      </c>
      <c r="BD120" s="192" t="str">
        <f t="shared" si="24"/>
        <v>-</v>
      </c>
      <c r="BE120" s="192" t="str">
        <f t="shared" si="24"/>
        <v>-</v>
      </c>
      <c r="BF120" s="192" t="str">
        <f t="shared" si="24"/>
        <v>-</v>
      </c>
      <c r="BG120" s="192" t="str">
        <f t="shared" si="24"/>
        <v>-</v>
      </c>
      <c r="BH120" s="192" t="str">
        <f t="shared" si="24"/>
        <v>-</v>
      </c>
      <c r="BI120" s="192" t="str">
        <f t="shared" si="24"/>
        <v>-</v>
      </c>
      <c r="BJ120" s="192" t="str">
        <f t="shared" si="24"/>
        <v>-</v>
      </c>
      <c r="BK120" s="192" t="str">
        <f t="shared" si="24"/>
        <v>-</v>
      </c>
      <c r="BL120" s="192" t="str">
        <f t="shared" si="24"/>
        <v>-</v>
      </c>
      <c r="BM120" s="192" t="str">
        <f t="shared" si="24"/>
        <v>-</v>
      </c>
      <c r="BN120" s="192">
        <f t="shared" si="24"/>
        <v>921280.20000000007</v>
      </c>
      <c r="BO120" s="192">
        <f t="shared" si="24"/>
        <v>798999.20000000007</v>
      </c>
      <c r="BP120" s="192">
        <f t="shared" si="24"/>
        <v>541254.80000000005</v>
      </c>
      <c r="BQ120" s="192">
        <f t="shared" si="24"/>
        <v>552646.6</v>
      </c>
      <c r="BR120" s="192">
        <f t="shared" si="24"/>
        <v>527572.20000000007</v>
      </c>
      <c r="BS120" s="192">
        <f t="shared" si="18"/>
        <v>474250.80000000005</v>
      </c>
      <c r="BT120" s="192">
        <f t="shared" si="18"/>
        <v>658721.80000000005</v>
      </c>
      <c r="BU120" s="192">
        <f t="shared" si="18"/>
        <v>558554.80000000005</v>
      </c>
      <c r="BV120" s="358">
        <f t="shared" si="20"/>
        <v>5.1267275235227124E-2</v>
      </c>
    </row>
    <row r="121" spans="1:74" outlineLevel="1">
      <c r="A121" s="355"/>
      <c r="B121" s="190" t="s">
        <v>168</v>
      </c>
      <c r="D121" s="191"/>
      <c r="F121" s="192" t="str">
        <f t="shared" si="19"/>
        <v>-</v>
      </c>
      <c r="G121" s="192" t="str">
        <f t="shared" si="19"/>
        <v>-</v>
      </c>
      <c r="H121" s="192" t="str">
        <f t="shared" si="19"/>
        <v>-</v>
      </c>
      <c r="I121" s="192" t="str">
        <f t="shared" si="19"/>
        <v>-</v>
      </c>
      <c r="J121" s="192" t="str">
        <f t="shared" si="19"/>
        <v>-</v>
      </c>
      <c r="K121" s="192" t="str">
        <f t="shared" si="19"/>
        <v>-</v>
      </c>
      <c r="L121" s="192" t="str">
        <f t="shared" si="19"/>
        <v>-</v>
      </c>
      <c r="M121" s="192" t="str">
        <f t="shared" si="19"/>
        <v>-</v>
      </c>
      <c r="N121" s="192" t="str">
        <f t="shared" si="19"/>
        <v>-</v>
      </c>
      <c r="O121" s="192" t="str">
        <f t="shared" si="19"/>
        <v>-</v>
      </c>
      <c r="P121" s="192" t="str">
        <f t="shared" si="19"/>
        <v>-</v>
      </c>
      <c r="Q121" s="192" t="str">
        <f t="shared" si="19"/>
        <v>-</v>
      </c>
      <c r="R121" s="192" t="str">
        <f t="shared" si="19"/>
        <v>-</v>
      </c>
      <c r="S121" s="192" t="str">
        <f t="shared" si="19"/>
        <v>-</v>
      </c>
      <c r="T121" s="192" t="str">
        <f t="shared" si="19"/>
        <v>-</v>
      </c>
      <c r="U121" s="192" t="str">
        <f t="shared" si="19"/>
        <v>-</v>
      </c>
      <c r="V121" s="192" t="str">
        <f t="shared" si="24"/>
        <v>-</v>
      </c>
      <c r="W121" s="192" t="str">
        <f t="shared" si="24"/>
        <v>-</v>
      </c>
      <c r="X121" s="192" t="str">
        <f t="shared" si="24"/>
        <v>-</v>
      </c>
      <c r="Y121" s="192" t="str">
        <f t="shared" si="24"/>
        <v>-</v>
      </c>
      <c r="Z121" s="192" t="str">
        <f t="shared" si="24"/>
        <v>-</v>
      </c>
      <c r="AA121" s="192" t="str">
        <f t="shared" si="24"/>
        <v>-</v>
      </c>
      <c r="AB121" s="192" t="str">
        <f t="shared" si="24"/>
        <v>-</v>
      </c>
      <c r="AC121" s="192" t="str">
        <f t="shared" si="24"/>
        <v>-</v>
      </c>
      <c r="AD121" s="192" t="str">
        <f t="shared" si="24"/>
        <v>-</v>
      </c>
      <c r="AE121" s="192" t="str">
        <f t="shared" si="24"/>
        <v>-</v>
      </c>
      <c r="AF121" s="192" t="str">
        <f t="shared" si="24"/>
        <v>-</v>
      </c>
      <c r="AG121" s="192" t="str">
        <f t="shared" si="24"/>
        <v>-</v>
      </c>
      <c r="AH121" s="192" t="str">
        <f t="shared" si="24"/>
        <v>-</v>
      </c>
      <c r="AI121" s="192" t="str">
        <f t="shared" si="24"/>
        <v>-</v>
      </c>
      <c r="AJ121" s="192" t="str">
        <f t="shared" si="24"/>
        <v>-</v>
      </c>
      <c r="AK121" s="192" t="str">
        <f t="shared" si="24"/>
        <v>-</v>
      </c>
      <c r="AL121" s="192" t="str">
        <f t="shared" si="24"/>
        <v>-</v>
      </c>
      <c r="AM121" s="192" t="str">
        <f t="shared" si="24"/>
        <v>-</v>
      </c>
      <c r="AN121" s="192" t="str">
        <f t="shared" si="24"/>
        <v>-</v>
      </c>
      <c r="AO121" s="192" t="str">
        <f t="shared" si="24"/>
        <v>-</v>
      </c>
      <c r="AP121" s="192" t="str">
        <f t="shared" si="24"/>
        <v>-</v>
      </c>
      <c r="AQ121" s="192" t="str">
        <f t="shared" si="24"/>
        <v>-</v>
      </c>
      <c r="AR121" s="192" t="str">
        <f t="shared" si="24"/>
        <v>-</v>
      </c>
      <c r="AS121" s="192" t="str">
        <f t="shared" si="24"/>
        <v>-</v>
      </c>
      <c r="AT121" s="192" t="str">
        <f t="shared" si="24"/>
        <v>-</v>
      </c>
      <c r="AU121" s="192" t="str">
        <f t="shared" si="24"/>
        <v>-</v>
      </c>
      <c r="AV121" s="192" t="str">
        <f t="shared" si="24"/>
        <v>-</v>
      </c>
      <c r="AW121" s="192" t="str">
        <f t="shared" si="24"/>
        <v>-</v>
      </c>
      <c r="AX121" s="192" t="str">
        <f t="shared" si="24"/>
        <v>-</v>
      </c>
      <c r="AY121" s="192" t="str">
        <f t="shared" si="24"/>
        <v>-</v>
      </c>
      <c r="AZ121" s="192" t="str">
        <f t="shared" si="24"/>
        <v>-</v>
      </c>
      <c r="BA121" s="192" t="str">
        <f t="shared" si="24"/>
        <v>-</v>
      </c>
      <c r="BB121" s="192" t="str">
        <f t="shared" si="24"/>
        <v>-</v>
      </c>
      <c r="BC121" s="192" t="str">
        <f t="shared" si="24"/>
        <v>-</v>
      </c>
      <c r="BD121" s="192" t="str">
        <f t="shared" si="24"/>
        <v>-</v>
      </c>
      <c r="BE121" s="192" t="str">
        <f t="shared" si="24"/>
        <v>-</v>
      </c>
      <c r="BF121" s="192" t="str">
        <f t="shared" si="24"/>
        <v>-</v>
      </c>
      <c r="BG121" s="192" t="str">
        <f t="shared" si="24"/>
        <v>-</v>
      </c>
      <c r="BH121" s="192" t="str">
        <f t="shared" si="24"/>
        <v>-</v>
      </c>
      <c r="BI121" s="192" t="str">
        <f t="shared" si="24"/>
        <v>-</v>
      </c>
      <c r="BJ121" s="192" t="str">
        <f t="shared" si="24"/>
        <v>-</v>
      </c>
      <c r="BK121" s="192" t="str">
        <f t="shared" si="24"/>
        <v>-</v>
      </c>
      <c r="BL121" s="192" t="str">
        <f t="shared" si="24"/>
        <v>-</v>
      </c>
      <c r="BM121" s="192" t="str">
        <f t="shared" si="24"/>
        <v>-</v>
      </c>
      <c r="BN121" s="192">
        <f t="shared" si="24"/>
        <v>691350.93825000001</v>
      </c>
      <c r="BO121" s="192">
        <f t="shared" si="24"/>
        <v>510635.29649999994</v>
      </c>
      <c r="BP121" s="192">
        <f t="shared" si="24"/>
        <v>455906.31099999987</v>
      </c>
      <c r="BQ121" s="192">
        <f t="shared" si="24"/>
        <v>469111.67275000009</v>
      </c>
      <c r="BR121" s="192">
        <f t="shared" si="24"/>
        <v>412894.97200000013</v>
      </c>
      <c r="BS121" s="192">
        <f t="shared" si="18"/>
        <v>470613.20250000007</v>
      </c>
      <c r="BT121" s="192">
        <f t="shared" si="18"/>
        <v>550949.04550000024</v>
      </c>
      <c r="BU121" s="192">
        <f t="shared" si="18"/>
        <v>502175.86474999972</v>
      </c>
      <c r="BV121" s="358">
        <f t="shared" si="20"/>
        <v>4.6092502068958E-2</v>
      </c>
    </row>
    <row r="122" spans="1:74" outlineLevel="1">
      <c r="A122" s="355"/>
      <c r="B122" s="190" t="s">
        <v>169</v>
      </c>
      <c r="D122" s="191"/>
      <c r="F122" s="192" t="str">
        <f t="shared" si="19"/>
        <v>-</v>
      </c>
      <c r="G122" s="192" t="str">
        <f t="shared" si="19"/>
        <v>-</v>
      </c>
      <c r="H122" s="192" t="str">
        <f t="shared" si="19"/>
        <v>-</v>
      </c>
      <c r="I122" s="192" t="str">
        <f t="shared" si="19"/>
        <v>-</v>
      </c>
      <c r="J122" s="192" t="str">
        <f t="shared" si="19"/>
        <v>-</v>
      </c>
      <c r="K122" s="192" t="str">
        <f t="shared" si="19"/>
        <v>-</v>
      </c>
      <c r="L122" s="192" t="str">
        <f t="shared" si="19"/>
        <v>-</v>
      </c>
      <c r="M122" s="192" t="str">
        <f t="shared" si="19"/>
        <v>-</v>
      </c>
      <c r="N122" s="192" t="str">
        <f t="shared" si="19"/>
        <v>-</v>
      </c>
      <c r="O122" s="192" t="str">
        <f t="shared" si="19"/>
        <v>-</v>
      </c>
      <c r="P122" s="192" t="str">
        <f t="shared" si="19"/>
        <v>-</v>
      </c>
      <c r="Q122" s="192" t="str">
        <f t="shared" si="19"/>
        <v>-</v>
      </c>
      <c r="R122" s="192" t="str">
        <f t="shared" si="19"/>
        <v>-</v>
      </c>
      <c r="S122" s="192" t="str">
        <f t="shared" si="19"/>
        <v>-</v>
      </c>
      <c r="T122" s="192" t="str">
        <f t="shared" si="19"/>
        <v>-</v>
      </c>
      <c r="U122" s="192" t="str">
        <f t="shared" si="19"/>
        <v>-</v>
      </c>
      <c r="V122" s="192" t="str">
        <f t="shared" si="24"/>
        <v>-</v>
      </c>
      <c r="W122" s="192" t="str">
        <f t="shared" si="24"/>
        <v>-</v>
      </c>
      <c r="X122" s="192" t="str">
        <f t="shared" si="24"/>
        <v>-</v>
      </c>
      <c r="Y122" s="192" t="str">
        <f t="shared" si="24"/>
        <v>-</v>
      </c>
      <c r="Z122" s="192" t="str">
        <f t="shared" si="24"/>
        <v>-</v>
      </c>
      <c r="AA122" s="192" t="str">
        <f t="shared" si="24"/>
        <v>-</v>
      </c>
      <c r="AB122" s="192" t="str">
        <f t="shared" si="24"/>
        <v>-</v>
      </c>
      <c r="AC122" s="192" t="str">
        <f t="shared" si="24"/>
        <v>-</v>
      </c>
      <c r="AD122" s="192" t="str">
        <f t="shared" si="24"/>
        <v>-</v>
      </c>
      <c r="AE122" s="192" t="str">
        <f t="shared" si="24"/>
        <v>-</v>
      </c>
      <c r="AF122" s="192" t="str">
        <f t="shared" si="24"/>
        <v>-</v>
      </c>
      <c r="AG122" s="192" t="str">
        <f t="shared" si="24"/>
        <v>-</v>
      </c>
      <c r="AH122" s="192" t="str">
        <f t="shared" si="24"/>
        <v>-</v>
      </c>
      <c r="AI122" s="192" t="str">
        <f t="shared" si="24"/>
        <v>-</v>
      </c>
      <c r="AJ122" s="192" t="str">
        <f t="shared" si="24"/>
        <v>-</v>
      </c>
      <c r="AK122" s="192" t="str">
        <f t="shared" si="24"/>
        <v>-</v>
      </c>
      <c r="AL122" s="192" t="str">
        <f t="shared" si="24"/>
        <v>-</v>
      </c>
      <c r="AM122" s="192" t="str">
        <f t="shared" si="24"/>
        <v>-</v>
      </c>
      <c r="AN122" s="192" t="str">
        <f t="shared" si="24"/>
        <v>-</v>
      </c>
      <c r="AO122" s="192" t="str">
        <f t="shared" si="24"/>
        <v>-</v>
      </c>
      <c r="AP122" s="192" t="str">
        <f t="shared" si="24"/>
        <v>-</v>
      </c>
      <c r="AQ122" s="192" t="str">
        <f t="shared" si="24"/>
        <v>-</v>
      </c>
      <c r="AR122" s="192" t="str">
        <f t="shared" si="24"/>
        <v>-</v>
      </c>
      <c r="AS122" s="192" t="str">
        <f t="shared" si="24"/>
        <v>-</v>
      </c>
      <c r="AT122" s="192" t="str">
        <f t="shared" si="24"/>
        <v>-</v>
      </c>
      <c r="AU122" s="192" t="str">
        <f t="shared" si="24"/>
        <v>-</v>
      </c>
      <c r="AV122" s="192" t="str">
        <f t="shared" si="24"/>
        <v>-</v>
      </c>
      <c r="AW122" s="192" t="str">
        <f t="shared" si="24"/>
        <v>-</v>
      </c>
      <c r="AX122" s="192" t="str">
        <f t="shared" si="24"/>
        <v>-</v>
      </c>
      <c r="AY122" s="192" t="str">
        <f t="shared" si="24"/>
        <v>-</v>
      </c>
      <c r="AZ122" s="192" t="str">
        <f t="shared" si="24"/>
        <v>-</v>
      </c>
      <c r="BA122" s="192" t="str">
        <f t="shared" si="24"/>
        <v>-</v>
      </c>
      <c r="BB122" s="192" t="str">
        <f t="shared" si="24"/>
        <v>-</v>
      </c>
      <c r="BC122" s="192" t="str">
        <f t="shared" si="24"/>
        <v>-</v>
      </c>
      <c r="BD122" s="192" t="str">
        <f t="shared" si="24"/>
        <v>-</v>
      </c>
      <c r="BE122" s="192" t="str">
        <f t="shared" si="24"/>
        <v>-</v>
      </c>
      <c r="BF122" s="192" t="str">
        <f t="shared" si="24"/>
        <v>-</v>
      </c>
      <c r="BG122" s="192" t="str">
        <f t="shared" si="24"/>
        <v>-</v>
      </c>
      <c r="BH122" s="192" t="str">
        <f t="shared" si="24"/>
        <v>-</v>
      </c>
      <c r="BI122" s="192" t="str">
        <f t="shared" si="24"/>
        <v>-</v>
      </c>
      <c r="BJ122" s="192" t="str">
        <f t="shared" si="24"/>
        <v>-</v>
      </c>
      <c r="BK122" s="192" t="str">
        <f t="shared" si="24"/>
        <v>-</v>
      </c>
      <c r="BL122" s="192" t="str">
        <f t="shared" si="24"/>
        <v>-</v>
      </c>
      <c r="BM122" s="192" t="str">
        <f t="shared" si="24"/>
        <v>-</v>
      </c>
      <c r="BN122" s="192">
        <f t="shared" si="24"/>
        <v>578212.75</v>
      </c>
      <c r="BO122" s="192">
        <f t="shared" si="24"/>
        <v>852484.08</v>
      </c>
      <c r="BP122" s="192">
        <f t="shared" si="24"/>
        <v>494178.47</v>
      </c>
      <c r="BQ122" s="192">
        <f t="shared" si="24"/>
        <v>548130.06000000006</v>
      </c>
      <c r="BR122" s="192">
        <f t="shared" si="24"/>
        <v>540000</v>
      </c>
      <c r="BS122" s="192">
        <f t="shared" si="18"/>
        <v>549000</v>
      </c>
      <c r="BT122" s="192">
        <f t="shared" si="18"/>
        <v>549000</v>
      </c>
      <c r="BU122" s="192">
        <f t="shared" si="18"/>
        <v>426236.31949999998</v>
      </c>
      <c r="BV122" s="358">
        <f t="shared" si="20"/>
        <v>3.9122347005265561E-2</v>
      </c>
    </row>
    <row r="123" spans="1:74">
      <c r="A123" s="355"/>
      <c r="B123" s="190" t="s">
        <v>170</v>
      </c>
      <c r="D123" s="191"/>
      <c r="F123" s="192" t="str">
        <f t="shared" si="19"/>
        <v>-</v>
      </c>
      <c r="G123" s="192" t="str">
        <f t="shared" si="19"/>
        <v>-</v>
      </c>
      <c r="H123" s="192" t="str">
        <f t="shared" si="19"/>
        <v>-</v>
      </c>
      <c r="I123" s="192" t="str">
        <f t="shared" si="19"/>
        <v>-</v>
      </c>
      <c r="J123" s="192" t="str">
        <f t="shared" si="19"/>
        <v>-</v>
      </c>
      <c r="K123" s="192" t="str">
        <f t="shared" si="19"/>
        <v>-</v>
      </c>
      <c r="L123" s="192" t="str">
        <f t="shared" si="19"/>
        <v>-</v>
      </c>
      <c r="M123" s="192" t="str">
        <f t="shared" si="19"/>
        <v>-</v>
      </c>
      <c r="N123" s="192" t="str">
        <f t="shared" si="19"/>
        <v>-</v>
      </c>
      <c r="O123" s="192" t="str">
        <f t="shared" si="19"/>
        <v>-</v>
      </c>
      <c r="P123" s="192" t="str">
        <f t="shared" si="19"/>
        <v>-</v>
      </c>
      <c r="Q123" s="192" t="str">
        <f t="shared" si="19"/>
        <v>-</v>
      </c>
      <c r="R123" s="192" t="str">
        <f t="shared" si="19"/>
        <v>-</v>
      </c>
      <c r="S123" s="192" t="str">
        <f t="shared" si="19"/>
        <v>-</v>
      </c>
      <c r="T123" s="192" t="str">
        <f t="shared" si="19"/>
        <v>-</v>
      </c>
      <c r="U123" s="192" t="str">
        <f t="shared" si="19"/>
        <v>-</v>
      </c>
      <c r="V123" s="192" t="str">
        <f t="shared" si="24"/>
        <v>-</v>
      </c>
      <c r="W123" s="192" t="str">
        <f t="shared" si="24"/>
        <v>-</v>
      </c>
      <c r="X123" s="192" t="str">
        <f t="shared" si="24"/>
        <v>-</v>
      </c>
      <c r="Y123" s="192" t="str">
        <f t="shared" si="24"/>
        <v>-</v>
      </c>
      <c r="Z123" s="192" t="str">
        <f t="shared" si="24"/>
        <v>-</v>
      </c>
      <c r="AA123" s="192" t="str">
        <f t="shared" si="24"/>
        <v>-</v>
      </c>
      <c r="AB123" s="192" t="str">
        <f t="shared" si="24"/>
        <v>-</v>
      </c>
      <c r="AC123" s="192" t="str">
        <f t="shared" si="24"/>
        <v>-</v>
      </c>
      <c r="AD123" s="192" t="str">
        <f t="shared" si="24"/>
        <v>-</v>
      </c>
      <c r="AE123" s="192" t="str">
        <f t="shared" si="24"/>
        <v>-</v>
      </c>
      <c r="AF123" s="192" t="str">
        <f t="shared" si="24"/>
        <v>-</v>
      </c>
      <c r="AG123" s="192" t="str">
        <f t="shared" si="24"/>
        <v>-</v>
      </c>
      <c r="AH123" s="192" t="str">
        <f t="shared" si="24"/>
        <v>-</v>
      </c>
      <c r="AI123" s="192" t="str">
        <f t="shared" si="24"/>
        <v>-</v>
      </c>
      <c r="AJ123" s="192" t="str">
        <f t="shared" si="24"/>
        <v>-</v>
      </c>
      <c r="AK123" s="192" t="str">
        <f t="shared" si="24"/>
        <v>-</v>
      </c>
      <c r="AL123" s="192" t="str">
        <f t="shared" si="24"/>
        <v>-</v>
      </c>
      <c r="AM123" s="192" t="str">
        <f t="shared" si="24"/>
        <v>-</v>
      </c>
      <c r="AN123" s="192" t="str">
        <f t="shared" si="24"/>
        <v>-</v>
      </c>
      <c r="AO123" s="192" t="str">
        <f t="shared" si="24"/>
        <v>-</v>
      </c>
      <c r="AP123" s="192" t="str">
        <f t="shared" si="24"/>
        <v>-</v>
      </c>
      <c r="AQ123" s="192" t="str">
        <f t="shared" si="24"/>
        <v>-</v>
      </c>
      <c r="AR123" s="192" t="str">
        <f t="shared" si="24"/>
        <v>-</v>
      </c>
      <c r="AS123" s="192" t="str">
        <f t="shared" si="24"/>
        <v>-</v>
      </c>
      <c r="AT123" s="192" t="str">
        <f t="shared" si="24"/>
        <v>-</v>
      </c>
      <c r="AU123" s="192" t="str">
        <f t="shared" si="24"/>
        <v>-</v>
      </c>
      <c r="AV123" s="192" t="str">
        <f t="shared" si="24"/>
        <v>-</v>
      </c>
      <c r="AW123" s="192" t="str">
        <f t="shared" si="24"/>
        <v>-</v>
      </c>
      <c r="AX123" s="192" t="str">
        <f t="shared" si="24"/>
        <v>-</v>
      </c>
      <c r="AY123" s="192" t="str">
        <f t="shared" si="24"/>
        <v>-</v>
      </c>
      <c r="AZ123" s="192" t="str">
        <f t="shared" si="24"/>
        <v>-</v>
      </c>
      <c r="BA123" s="192" t="str">
        <f t="shared" si="24"/>
        <v>-</v>
      </c>
      <c r="BB123" s="192" t="str">
        <f t="shared" si="24"/>
        <v>-</v>
      </c>
      <c r="BC123" s="192" t="str">
        <f t="shared" si="24"/>
        <v>-</v>
      </c>
      <c r="BD123" s="192" t="str">
        <f t="shared" si="24"/>
        <v>-</v>
      </c>
      <c r="BE123" s="192" t="str">
        <f t="shared" si="24"/>
        <v>-</v>
      </c>
      <c r="BF123" s="192" t="str">
        <f t="shared" si="24"/>
        <v>-</v>
      </c>
      <c r="BG123" s="192" t="str">
        <f t="shared" si="24"/>
        <v>-</v>
      </c>
      <c r="BH123" s="192" t="str">
        <f t="shared" si="24"/>
        <v>-</v>
      </c>
      <c r="BI123" s="192" t="str">
        <f t="shared" si="24"/>
        <v>-</v>
      </c>
      <c r="BJ123" s="192" t="str">
        <f t="shared" si="24"/>
        <v>-</v>
      </c>
      <c r="BK123" s="192" t="str">
        <f t="shared" si="24"/>
        <v>-</v>
      </c>
      <c r="BL123" s="192" t="str">
        <f t="shared" si="24"/>
        <v>-</v>
      </c>
      <c r="BM123" s="192" t="str">
        <f t="shared" si="24"/>
        <v>-</v>
      </c>
      <c r="BN123" s="192">
        <f t="shared" si="24"/>
        <v>383564.82</v>
      </c>
      <c r="BO123" s="192">
        <f t="shared" si="24"/>
        <v>775316.94</v>
      </c>
      <c r="BP123" s="192">
        <f t="shared" si="24"/>
        <v>416016.06</v>
      </c>
      <c r="BQ123" s="192">
        <f t="shared" si="24"/>
        <v>395800.7</v>
      </c>
      <c r="BR123" s="192">
        <f t="shared" si="24"/>
        <v>378000</v>
      </c>
      <c r="BS123" s="192">
        <f t="shared" si="18"/>
        <v>429000</v>
      </c>
      <c r="BT123" s="192">
        <f t="shared" si="18"/>
        <v>335000</v>
      </c>
      <c r="BU123" s="192">
        <f t="shared" si="18"/>
        <v>363736.24</v>
      </c>
      <c r="BV123" s="358">
        <f t="shared" si="20"/>
        <v>3.3385741075193744E-2</v>
      </c>
    </row>
    <row r="124" spans="1:74">
      <c r="A124" s="355"/>
      <c r="B124" s="190"/>
      <c r="D124" s="191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8"/>
      <c r="AW124" s="178"/>
      <c r="AX124" s="178"/>
      <c r="AY124" s="178"/>
      <c r="AZ124" s="178"/>
      <c r="BA124" s="178"/>
      <c r="BB124" s="178"/>
      <c r="BC124" s="178"/>
      <c r="BD124" s="178"/>
      <c r="BE124" s="178"/>
      <c r="BF124" s="178"/>
      <c r="BG124" s="178"/>
      <c r="BH124" s="178"/>
      <c r="BI124" s="178"/>
      <c r="BJ124" s="178"/>
      <c r="BK124" s="178"/>
      <c r="BL124" s="178"/>
      <c r="BM124" s="178"/>
      <c r="BN124" s="178"/>
      <c r="BO124" s="178"/>
      <c r="BP124" s="178"/>
      <c r="BQ124" s="178"/>
      <c r="BR124" s="178"/>
      <c r="BS124" s="178"/>
      <c r="BT124" s="178"/>
      <c r="BU124" s="178"/>
    </row>
    <row r="125" spans="1:74">
      <c r="A125" s="355"/>
      <c r="B125" s="193" t="s">
        <v>7</v>
      </c>
      <c r="F125" s="181">
        <f>SUM(F109:F123)</f>
        <v>2156362.2927349997</v>
      </c>
      <c r="G125" s="181">
        <f t="shared" ref="G125:BR125" si="25">SUM(G109:G123)</f>
        <v>1303114.052135</v>
      </c>
      <c r="H125" s="181">
        <f t="shared" si="25"/>
        <v>1225379.4869399997</v>
      </c>
      <c r="I125" s="181">
        <f t="shared" si="25"/>
        <v>1251425.3991750001</v>
      </c>
      <c r="J125" s="181">
        <f t="shared" si="25"/>
        <v>1362802.51975</v>
      </c>
      <c r="K125" s="181">
        <f t="shared" si="25"/>
        <v>1383144.9286899997</v>
      </c>
      <c r="L125" s="181">
        <f t="shared" si="25"/>
        <v>1391344.3895049999</v>
      </c>
      <c r="M125" s="181">
        <f t="shared" si="25"/>
        <v>1366677.9891100002</v>
      </c>
      <c r="N125" s="181">
        <f t="shared" si="25"/>
        <v>1618949.0683078577</v>
      </c>
      <c r="O125" s="181">
        <f t="shared" si="25"/>
        <v>1635364.6007687396</v>
      </c>
      <c r="P125" s="181">
        <f t="shared" si="25"/>
        <v>2084061.0269502457</v>
      </c>
      <c r="Q125" s="181">
        <f t="shared" si="25"/>
        <v>4525341.1004539067</v>
      </c>
      <c r="R125" s="181">
        <f t="shared" si="25"/>
        <v>6229024.7197770076</v>
      </c>
      <c r="S125" s="181">
        <f t="shared" si="25"/>
        <v>4022626.8129399754</v>
      </c>
      <c r="T125" s="181">
        <f t="shared" si="25"/>
        <v>3033140.1865437911</v>
      </c>
      <c r="U125" s="181">
        <f t="shared" si="25"/>
        <v>-457241.90755971975</v>
      </c>
      <c r="V125" s="181">
        <f t="shared" si="25"/>
        <v>124179.04636648936</v>
      </c>
      <c r="W125" s="181">
        <f t="shared" si="25"/>
        <v>265611.40701032034</v>
      </c>
      <c r="X125" s="181">
        <f t="shared" si="25"/>
        <v>758229.50527948188</v>
      </c>
      <c r="Y125" s="181">
        <f t="shared" si="25"/>
        <v>1579086.427414353</v>
      </c>
      <c r="Z125" s="181">
        <f t="shared" si="25"/>
        <v>2350554.300482613</v>
      </c>
      <c r="AA125" s="181">
        <f t="shared" si="25"/>
        <v>2869531.1165567697</v>
      </c>
      <c r="AB125" s="181">
        <f t="shared" si="25"/>
        <v>3229750.6109935879</v>
      </c>
      <c r="AC125" s="181">
        <f t="shared" si="25"/>
        <v>3655558.4616994038</v>
      </c>
      <c r="AD125" s="181">
        <f t="shared" si="25"/>
        <v>5068418.0385739775</v>
      </c>
      <c r="AE125" s="181">
        <f t="shared" si="25"/>
        <v>3405759.8483321695</v>
      </c>
      <c r="AF125" s="181">
        <f t="shared" si="25"/>
        <v>2526992.9574282821</v>
      </c>
      <c r="AG125" s="181">
        <f t="shared" si="25"/>
        <v>1912312.5729945016</v>
      </c>
      <c r="AH125" s="181">
        <f t="shared" si="25"/>
        <v>2285729.1702804235</v>
      </c>
      <c r="AI125" s="181">
        <f t="shared" si="25"/>
        <v>3117679.3366957456</v>
      </c>
      <c r="AJ125" s="181">
        <f t="shared" si="25"/>
        <v>3418585.5934550362</v>
      </c>
      <c r="AK125" s="181">
        <f t="shared" si="25"/>
        <v>3898576.7224371694</v>
      </c>
      <c r="AL125" s="181">
        <f t="shared" si="25"/>
        <v>4055442.7223806484</v>
      </c>
      <c r="AM125" s="181">
        <f t="shared" si="25"/>
        <v>4448237.8425343055</v>
      </c>
      <c r="AN125" s="181">
        <f t="shared" si="25"/>
        <v>4256753.8520287443</v>
      </c>
      <c r="AO125" s="181">
        <f t="shared" si="25"/>
        <v>7490600.0293054953</v>
      </c>
      <c r="AP125" s="181">
        <f t="shared" si="25"/>
        <v>10391371.19155263</v>
      </c>
      <c r="AQ125" s="181">
        <f t="shared" si="25"/>
        <v>6279963.0386163974</v>
      </c>
      <c r="AR125" s="181">
        <f t="shared" si="25"/>
        <v>8563708.1800327953</v>
      </c>
      <c r="AS125" s="181">
        <f t="shared" si="25"/>
        <v>6722050.9236917356</v>
      </c>
      <c r="AT125" s="181">
        <f t="shared" si="25"/>
        <v>7173702.7815684071</v>
      </c>
      <c r="AU125" s="181">
        <f t="shared" si="25"/>
        <v>7456274.8228455186</v>
      </c>
      <c r="AV125" s="181">
        <f t="shared" si="25"/>
        <v>6975094.5474913446</v>
      </c>
      <c r="AW125" s="181">
        <f t="shared" si="25"/>
        <v>7674269.8834549058</v>
      </c>
      <c r="AX125" s="181">
        <f t="shared" si="25"/>
        <v>6406632.223669976</v>
      </c>
      <c r="AY125" s="181">
        <f t="shared" si="25"/>
        <v>6707377.8580547767</v>
      </c>
      <c r="AZ125" s="181">
        <f t="shared" si="25"/>
        <v>7383889.2652880438</v>
      </c>
      <c r="BA125" s="181">
        <f t="shared" si="25"/>
        <v>8944023.2862421013</v>
      </c>
      <c r="BB125" s="181">
        <f t="shared" si="25"/>
        <v>12739756.035101574</v>
      </c>
      <c r="BC125" s="181">
        <f t="shared" si="25"/>
        <v>8467803.5435764622</v>
      </c>
      <c r="BD125" s="181">
        <f t="shared" si="25"/>
        <v>7459802.850275672</v>
      </c>
      <c r="BE125" s="181">
        <f t="shared" si="25"/>
        <v>7066654.5948513476</v>
      </c>
      <c r="BF125" s="181">
        <f t="shared" si="25"/>
        <v>8712230.2627045102</v>
      </c>
      <c r="BG125" s="181">
        <f t="shared" si="25"/>
        <v>7945800.5583653199</v>
      </c>
      <c r="BH125" s="181">
        <f t="shared" si="25"/>
        <v>7940512.9822308039</v>
      </c>
      <c r="BI125" s="181">
        <f t="shared" si="25"/>
        <v>8471252.989252571</v>
      </c>
      <c r="BJ125" s="181">
        <f t="shared" si="25"/>
        <v>7646772.1244728211</v>
      </c>
      <c r="BK125" s="181">
        <f t="shared" si="25"/>
        <v>8244313.7787091462</v>
      </c>
      <c r="BL125" s="181">
        <f t="shared" si="25"/>
        <v>8004540.1355058989</v>
      </c>
      <c r="BM125" s="181">
        <f t="shared" si="25"/>
        <v>11522241.032954849</v>
      </c>
      <c r="BN125" s="181">
        <f t="shared" si="25"/>
        <v>16144934.874973349</v>
      </c>
      <c r="BO125" s="181">
        <f t="shared" si="25"/>
        <v>11460914.2649696</v>
      </c>
      <c r="BP125" s="181">
        <f t="shared" si="25"/>
        <v>10120146.666807085</v>
      </c>
      <c r="BQ125" s="181">
        <f t="shared" si="25"/>
        <v>10582980.619802099</v>
      </c>
      <c r="BR125" s="181">
        <f t="shared" si="25"/>
        <v>10488187.877691213</v>
      </c>
      <c r="BS125" s="181">
        <f t="shared" ref="BS125:BU125" si="26">SUM(BS109:BS123)</f>
        <v>11081002.918135967</v>
      </c>
      <c r="BT125" s="181">
        <f t="shared" si="26"/>
        <v>12231014.294367872</v>
      </c>
      <c r="BU125" s="181">
        <f t="shared" si="26"/>
        <v>10894957.795927528</v>
      </c>
    </row>
    <row r="126" spans="1:74">
      <c r="A126" s="355"/>
      <c r="B126" s="193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81"/>
      <c r="AE126" s="181"/>
      <c r="AF126" s="181"/>
      <c r="AG126" s="181"/>
      <c r="AH126" s="181"/>
      <c r="AI126" s="181"/>
      <c r="AJ126" s="181"/>
      <c r="AK126" s="181"/>
      <c r="AL126" s="181"/>
      <c r="AM126" s="181"/>
      <c r="AN126" s="181"/>
      <c r="AO126" s="181"/>
      <c r="AP126" s="181"/>
      <c r="AQ126" s="181"/>
      <c r="AR126" s="181"/>
      <c r="AS126" s="181"/>
      <c r="AT126" s="181"/>
      <c r="AU126" s="181"/>
      <c r="AV126" s="181"/>
      <c r="AW126" s="181"/>
      <c r="AX126" s="181"/>
      <c r="AY126" s="181"/>
      <c r="AZ126" s="181"/>
      <c r="BA126" s="181"/>
      <c r="BB126" s="181"/>
      <c r="BC126" s="181"/>
      <c r="BD126" s="181"/>
      <c r="BE126" s="181"/>
      <c r="BF126" s="181"/>
      <c r="BG126" s="181"/>
      <c r="BH126" s="181"/>
      <c r="BI126" s="181"/>
      <c r="BJ126" s="181"/>
      <c r="BK126" s="181"/>
      <c r="BL126" s="181"/>
      <c r="BM126" s="181"/>
      <c r="BN126" s="181"/>
      <c r="BO126" s="181"/>
      <c r="BP126" s="181"/>
      <c r="BQ126" s="181"/>
      <c r="BR126" s="181"/>
      <c r="BS126" s="359" t="s">
        <v>189</v>
      </c>
      <c r="BT126" s="181"/>
      <c r="BU126" s="181"/>
    </row>
    <row r="127" spans="1:74">
      <c r="B127" s="162" t="s">
        <v>127</v>
      </c>
      <c r="C127" s="168"/>
      <c r="D127" s="168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1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2"/>
      <c r="AP127" s="173"/>
      <c r="AQ127" s="173"/>
      <c r="AR127" s="173"/>
      <c r="AS127" s="173"/>
      <c r="AT127" s="173"/>
      <c r="AU127" s="173"/>
      <c r="AV127" s="173"/>
      <c r="AW127" s="173"/>
      <c r="AX127" s="173"/>
      <c r="AY127" s="173"/>
      <c r="AZ127" s="173"/>
      <c r="BA127" s="173"/>
      <c r="BB127" s="173"/>
      <c r="BC127" s="173"/>
      <c r="BD127" s="173"/>
      <c r="BE127" s="173"/>
      <c r="BF127" s="173"/>
      <c r="BG127" s="173"/>
      <c r="BH127" s="173"/>
      <c r="BI127" s="173"/>
      <c r="BJ127" s="173"/>
      <c r="BK127" s="173"/>
      <c r="BL127" s="173"/>
      <c r="BM127" s="173"/>
      <c r="BN127" s="173"/>
      <c r="BO127" s="173"/>
      <c r="BP127" s="173"/>
      <c r="BQ127" s="173"/>
      <c r="BR127" s="173"/>
      <c r="BS127" s="173"/>
      <c r="BT127" s="173"/>
      <c r="BU127" s="173"/>
    </row>
    <row r="128" spans="1:74">
      <c r="Q128" s="176"/>
    </row>
    <row r="129" spans="1:73" outlineLevel="1">
      <c r="B129" s="163" t="s">
        <v>52</v>
      </c>
      <c r="F129" s="178">
        <f>IFERROR(F89/F29,"-")</f>
        <v>131.05986476936914</v>
      </c>
      <c r="G129" s="178">
        <f t="shared" ref="G129:BR133" si="27">IFERROR(G89/G29,"-")</f>
        <v>79.20095432352565</v>
      </c>
      <c r="H129" s="178">
        <f t="shared" si="27"/>
        <v>74.47638571245021</v>
      </c>
      <c r="I129" s="178">
        <f t="shared" si="27"/>
        <v>76.059409931902877</v>
      </c>
      <c r="J129" s="178">
        <f t="shared" si="27"/>
        <v>82.828713221122953</v>
      </c>
      <c r="K129" s="178">
        <f t="shared" si="27"/>
        <v>84.065088654760373</v>
      </c>
      <c r="L129" s="178">
        <f t="shared" si="27"/>
        <v>84.563437299241926</v>
      </c>
      <c r="M129" s="178">
        <f t="shared" si="27"/>
        <v>83.064257355775425</v>
      </c>
      <c r="N129" s="178">
        <f t="shared" si="27"/>
        <v>83.677864897854306</v>
      </c>
      <c r="O129" s="178">
        <f t="shared" si="27"/>
        <v>83.364318328919325</v>
      </c>
      <c r="P129" s="178">
        <f t="shared" si="27"/>
        <v>85.894004390987405</v>
      </c>
      <c r="Q129" s="178">
        <f t="shared" si="27"/>
        <v>87.618629137296665</v>
      </c>
      <c r="R129" s="178">
        <f t="shared" si="27"/>
        <v>136.48690961068999</v>
      </c>
      <c r="S129" s="178">
        <f t="shared" si="27"/>
        <v>77.940998650905811</v>
      </c>
      <c r="T129" s="178">
        <f t="shared" si="27"/>
        <v>59.310335346267493</v>
      </c>
      <c r="U129" s="178">
        <f t="shared" si="27"/>
        <v>-38.414218489014516</v>
      </c>
      <c r="V129" s="178">
        <f t="shared" si="27"/>
        <v>0.80863548760118209</v>
      </c>
      <c r="W129" s="178">
        <f t="shared" si="27"/>
        <v>0.25276210972632657</v>
      </c>
      <c r="X129" s="178">
        <f t="shared" si="27"/>
        <v>8.2812218938712601E-2</v>
      </c>
      <c r="Y129" s="178">
        <f t="shared" si="27"/>
        <v>20.905115315431068</v>
      </c>
      <c r="Z129" s="178">
        <f t="shared" si="27"/>
        <v>55.451848901451882</v>
      </c>
      <c r="AA129" s="178">
        <f t="shared" si="27"/>
        <v>62.04560195297443</v>
      </c>
      <c r="AB129" s="178">
        <f t="shared" si="27"/>
        <v>67.395680650134906</v>
      </c>
      <c r="AC129" s="178">
        <f t="shared" si="27"/>
        <v>69.974880508801235</v>
      </c>
      <c r="AD129" s="178">
        <f t="shared" si="27"/>
        <v>111.82296318900164</v>
      </c>
      <c r="AE129" s="178">
        <f t="shared" si="27"/>
        <v>65.692597969934468</v>
      </c>
      <c r="AF129" s="178">
        <f t="shared" si="27"/>
        <v>46.871222697315552</v>
      </c>
      <c r="AG129" s="178">
        <f t="shared" si="27"/>
        <v>37.276517601671756</v>
      </c>
      <c r="AH129" s="178">
        <f t="shared" si="27"/>
        <v>31.922587043883627</v>
      </c>
      <c r="AI129" s="178">
        <f t="shared" si="27"/>
        <v>49.646349782993084</v>
      </c>
      <c r="AJ129" s="178">
        <f t="shared" si="27"/>
        <v>50.450775759524191</v>
      </c>
      <c r="AK129" s="178">
        <f t="shared" si="27"/>
        <v>68.064842629802257</v>
      </c>
      <c r="AL129" s="178">
        <f t="shared" si="27"/>
        <v>76.697584954187406</v>
      </c>
      <c r="AM129" s="178">
        <f t="shared" si="27"/>
        <v>82.966824626265861</v>
      </c>
      <c r="AN129" s="178">
        <f t="shared" si="27"/>
        <v>76.073503215434101</v>
      </c>
      <c r="AO129" s="178">
        <f t="shared" si="27"/>
        <v>87.434928938906751</v>
      </c>
      <c r="AP129" s="178">
        <f t="shared" si="27"/>
        <v>133.6307167202572</v>
      </c>
      <c r="AQ129" s="178">
        <f t="shared" si="27"/>
        <v>80.477133440514464</v>
      </c>
      <c r="AR129" s="178">
        <f t="shared" si="27"/>
        <v>85.514972508038582</v>
      </c>
      <c r="AS129" s="178">
        <f t="shared" si="27"/>
        <v>84.852476688102897</v>
      </c>
      <c r="AT129" s="178">
        <f t="shared" si="27"/>
        <v>90.427858842443726</v>
      </c>
      <c r="AU129" s="178">
        <f t="shared" si="27"/>
        <v>88.759902250803862</v>
      </c>
      <c r="AV129" s="178">
        <f t="shared" si="27"/>
        <v>91.496166881028927</v>
      </c>
      <c r="AW129" s="178">
        <f t="shared" si="27"/>
        <v>92.391844212218658</v>
      </c>
      <c r="AX129" s="178">
        <f t="shared" si="27"/>
        <v>90.936098470302113</v>
      </c>
      <c r="AY129" s="178">
        <f t="shared" si="27"/>
        <v>86.885873015873045</v>
      </c>
      <c r="AZ129" s="178">
        <f t="shared" si="27"/>
        <v>88.576771773197834</v>
      </c>
      <c r="BA129" s="178">
        <f t="shared" si="27"/>
        <v>98.051034444549984</v>
      </c>
      <c r="BB129" s="178">
        <f t="shared" si="27"/>
        <v>152.91176770820366</v>
      </c>
      <c r="BC129" s="178">
        <f t="shared" si="27"/>
        <v>89.119621561060626</v>
      </c>
      <c r="BD129" s="178">
        <f t="shared" si="27"/>
        <v>84.845748871946483</v>
      </c>
      <c r="BE129" s="178">
        <f t="shared" si="27"/>
        <v>87.180742098884352</v>
      </c>
      <c r="BF129" s="178">
        <f t="shared" si="27"/>
        <v>92.13943643369899</v>
      </c>
      <c r="BG129" s="178">
        <f t="shared" si="27"/>
        <v>100.92421414902154</v>
      </c>
      <c r="BH129" s="178">
        <f t="shared" si="27"/>
        <v>98.245975368849926</v>
      </c>
      <c r="BI129" s="178">
        <f t="shared" si="27"/>
        <v>98.441574339524891</v>
      </c>
      <c r="BJ129" s="178">
        <f t="shared" si="27"/>
        <v>95.588684142581656</v>
      </c>
      <c r="BK129" s="178">
        <f t="shared" si="27"/>
        <v>91.268613663923929</v>
      </c>
      <c r="BL129" s="178">
        <f t="shared" si="27"/>
        <v>93.599375559838336</v>
      </c>
      <c r="BM129" s="178">
        <f t="shared" si="27"/>
        <v>103.11874957861629</v>
      </c>
      <c r="BN129" s="178">
        <f t="shared" si="27"/>
        <v>164.59836799498973</v>
      </c>
      <c r="BO129" s="178">
        <f t="shared" si="27"/>
        <v>97.94880299076307</v>
      </c>
      <c r="BP129" s="178">
        <f t="shared" si="27"/>
        <v>95.985916646072042</v>
      </c>
      <c r="BQ129" s="178">
        <f t="shared" si="27"/>
        <v>92.529472108008179</v>
      </c>
      <c r="BR129" s="178">
        <f t="shared" si="27"/>
        <v>97.514446738153936</v>
      </c>
      <c r="BS129" s="178">
        <f t="shared" ref="BS129:BU143" si="28">IFERROR(BS89/BS29,"-")</f>
        <v>103.7247146794389</v>
      </c>
      <c r="BT129" s="178">
        <f t="shared" si="28"/>
        <v>102.46486621042025</v>
      </c>
      <c r="BU129" s="178">
        <f t="shared" si="28"/>
        <v>102.53911993781543</v>
      </c>
    </row>
    <row r="130" spans="1:73" outlineLevel="1">
      <c r="B130" s="163" t="s">
        <v>56</v>
      </c>
      <c r="F130" s="178" t="str">
        <f t="shared" ref="F130:U143" si="29">IFERROR(F90/F30,"-")</f>
        <v>-</v>
      </c>
      <c r="G130" s="178" t="str">
        <f t="shared" si="29"/>
        <v>-</v>
      </c>
      <c r="H130" s="178" t="str">
        <f t="shared" si="29"/>
        <v>-</v>
      </c>
      <c r="I130" s="178" t="str">
        <f t="shared" si="29"/>
        <v>-</v>
      </c>
      <c r="J130" s="178" t="str">
        <f t="shared" si="29"/>
        <v>-</v>
      </c>
      <c r="K130" s="178" t="str">
        <f t="shared" si="29"/>
        <v>-</v>
      </c>
      <c r="L130" s="178" t="str">
        <f t="shared" si="29"/>
        <v>-</v>
      </c>
      <c r="M130" s="178" t="str">
        <f t="shared" si="29"/>
        <v>-</v>
      </c>
      <c r="N130" s="178" t="str">
        <f t="shared" si="29"/>
        <v>-</v>
      </c>
      <c r="O130" s="178" t="str">
        <f t="shared" si="29"/>
        <v>-</v>
      </c>
      <c r="P130" s="178">
        <f t="shared" si="29"/>
        <v>69.439423990113767</v>
      </c>
      <c r="Q130" s="178">
        <f t="shared" si="29"/>
        <v>84.491622568838494</v>
      </c>
      <c r="R130" s="178">
        <f t="shared" si="29"/>
        <v>116.21395533465004</v>
      </c>
      <c r="S130" s="178">
        <f t="shared" si="29"/>
        <v>74.487012931483292</v>
      </c>
      <c r="T130" s="178">
        <f t="shared" si="29"/>
        <v>49.80261833480143</v>
      </c>
      <c r="U130" s="178">
        <f t="shared" si="29"/>
        <v>17.670263436172469</v>
      </c>
      <c r="V130" s="178">
        <f t="shared" si="27"/>
        <v>8.2654952568426747</v>
      </c>
      <c r="W130" s="178">
        <f t="shared" si="27"/>
        <v>10.743026309859896</v>
      </c>
      <c r="X130" s="178">
        <f t="shared" si="27"/>
        <v>26.736098645578146</v>
      </c>
      <c r="Y130" s="178">
        <f t="shared" si="27"/>
        <v>35.469726243030031</v>
      </c>
      <c r="Z130" s="178">
        <f t="shared" si="27"/>
        <v>40.285727327108965</v>
      </c>
      <c r="AA130" s="178">
        <f t="shared" si="27"/>
        <v>51.086092609674431</v>
      </c>
      <c r="AB130" s="178">
        <f t="shared" si="27"/>
        <v>59.175113586114009</v>
      </c>
      <c r="AC130" s="178">
        <f t="shared" si="27"/>
        <v>61.010601156295394</v>
      </c>
      <c r="AD130" s="178">
        <f t="shared" si="27"/>
        <v>89.302256612144362</v>
      </c>
      <c r="AE130" s="178">
        <f t="shared" si="27"/>
        <v>77.712583614683609</v>
      </c>
      <c r="AF130" s="178">
        <f t="shared" si="27"/>
        <v>39.447668102509503</v>
      </c>
      <c r="AG130" s="178">
        <f t="shared" si="27"/>
        <v>21.64316911214565</v>
      </c>
      <c r="AH130" s="178">
        <f t="shared" si="27"/>
        <v>41.849170961842212</v>
      </c>
      <c r="AI130" s="178">
        <f t="shared" si="27"/>
        <v>58.125025874968834</v>
      </c>
      <c r="AJ130" s="178">
        <f t="shared" si="27"/>
        <v>61.768145585667973</v>
      </c>
      <c r="AK130" s="178">
        <f t="shared" si="27"/>
        <v>73.518780571951126</v>
      </c>
      <c r="AL130" s="178">
        <f t="shared" si="27"/>
        <v>74.002395502535535</v>
      </c>
      <c r="AM130" s="178">
        <f t="shared" si="27"/>
        <v>85.840925347077885</v>
      </c>
      <c r="AN130" s="178">
        <f t="shared" si="27"/>
        <v>78.600240363974393</v>
      </c>
      <c r="AO130" s="178">
        <f t="shared" si="27"/>
        <v>104.52410272350761</v>
      </c>
      <c r="AP130" s="178">
        <f t="shared" si="27"/>
        <v>109.79122663078667</v>
      </c>
      <c r="AQ130" s="178">
        <f t="shared" si="27"/>
        <v>79.586482255584343</v>
      </c>
      <c r="AR130" s="178">
        <f t="shared" si="27"/>
        <v>89.350613224344443</v>
      </c>
      <c r="AS130" s="178">
        <f t="shared" si="27"/>
        <v>84.099539130786667</v>
      </c>
      <c r="AT130" s="178">
        <f t="shared" si="27"/>
        <v>105.26912779216566</v>
      </c>
      <c r="AU130" s="178">
        <f t="shared" si="27"/>
        <v>98.036054507931368</v>
      </c>
      <c r="AV130" s="178">
        <f t="shared" si="27"/>
        <v>95.260687482166844</v>
      </c>
      <c r="AW130" s="178">
        <f t="shared" si="27"/>
        <v>96.350941792687394</v>
      </c>
      <c r="AX130" s="178">
        <f t="shared" si="27"/>
        <v>87.701713977092012</v>
      </c>
      <c r="AY130" s="178">
        <f t="shared" si="27"/>
        <v>95.031295068269785</v>
      </c>
      <c r="AZ130" s="178">
        <f t="shared" si="27"/>
        <v>92.797757492578597</v>
      </c>
      <c r="BA130" s="178">
        <f t="shared" si="27"/>
        <v>108.39004582347663</v>
      </c>
      <c r="BB130" s="178">
        <f t="shared" si="27"/>
        <v>122.52589631234375</v>
      </c>
      <c r="BC130" s="178">
        <f t="shared" si="27"/>
        <v>85.972007335796619</v>
      </c>
      <c r="BD130" s="178">
        <f t="shared" si="27"/>
        <v>92.207166214363809</v>
      </c>
      <c r="BE130" s="178">
        <f t="shared" si="27"/>
        <v>86.551065549709662</v>
      </c>
      <c r="BF130" s="178">
        <f t="shared" si="27"/>
        <v>86.143745053234412</v>
      </c>
      <c r="BG130" s="178">
        <f t="shared" si="27"/>
        <v>94.654887484683613</v>
      </c>
      <c r="BH130" s="178">
        <f t="shared" si="27"/>
        <v>90.590509614890919</v>
      </c>
      <c r="BI130" s="178">
        <f t="shared" si="27"/>
        <v>86.46808249113343</v>
      </c>
      <c r="BJ130" s="178">
        <f t="shared" si="27"/>
        <v>92.096573400919894</v>
      </c>
      <c r="BK130" s="178">
        <f t="shared" si="27"/>
        <v>97.696300220934205</v>
      </c>
      <c r="BL130" s="178">
        <f t="shared" si="27"/>
        <v>90.441721578039633</v>
      </c>
      <c r="BM130" s="178">
        <f t="shared" si="27"/>
        <v>111.51565239361771</v>
      </c>
      <c r="BN130" s="178">
        <f t="shared" si="27"/>
        <v>118.81314735482093</v>
      </c>
      <c r="BO130" s="178">
        <f t="shared" si="27"/>
        <v>84.031813643694989</v>
      </c>
      <c r="BP130" s="178">
        <f t="shared" si="27"/>
        <v>84.944664555582577</v>
      </c>
      <c r="BQ130" s="178">
        <f t="shared" si="27"/>
        <v>91.826286526936912</v>
      </c>
      <c r="BR130" s="178">
        <f t="shared" si="27"/>
        <v>89.172835447117762</v>
      </c>
      <c r="BS130" s="178">
        <f t="shared" si="28"/>
        <v>102.98784428013123</v>
      </c>
      <c r="BT130" s="178">
        <f t="shared" si="28"/>
        <v>105.26402489210807</v>
      </c>
      <c r="BU130" s="178">
        <f t="shared" si="28"/>
        <v>103.28594921984677</v>
      </c>
    </row>
    <row r="131" spans="1:73" outlineLevel="1">
      <c r="B131" s="163" t="s">
        <v>60</v>
      </c>
      <c r="F131" s="178" t="str">
        <f t="shared" si="29"/>
        <v>-</v>
      </c>
      <c r="G131" s="178" t="str">
        <f t="shared" si="29"/>
        <v>-</v>
      </c>
      <c r="H131" s="178" t="str">
        <f t="shared" si="29"/>
        <v>-</v>
      </c>
      <c r="I131" s="178" t="str">
        <f t="shared" si="29"/>
        <v>-</v>
      </c>
      <c r="J131" s="178" t="str">
        <f t="shared" si="29"/>
        <v>-</v>
      </c>
      <c r="K131" s="178" t="str">
        <f t="shared" si="29"/>
        <v>-</v>
      </c>
      <c r="L131" s="178" t="str">
        <f t="shared" si="29"/>
        <v>-</v>
      </c>
      <c r="M131" s="178" t="str">
        <f t="shared" si="29"/>
        <v>-</v>
      </c>
      <c r="N131" s="178">
        <f t="shared" si="29"/>
        <v>80.981509303267629</v>
      </c>
      <c r="O131" s="178">
        <f t="shared" si="29"/>
        <v>88.196555797357988</v>
      </c>
      <c r="P131" s="178">
        <f t="shared" si="29"/>
        <v>84.660903040909403</v>
      </c>
      <c r="Q131" s="178">
        <f t="shared" si="29"/>
        <v>103.91393601145954</v>
      </c>
      <c r="R131" s="178">
        <f t="shared" si="29"/>
        <v>136.53204406681854</v>
      </c>
      <c r="S131" s="178">
        <f t="shared" si="29"/>
        <v>85.789477734705201</v>
      </c>
      <c r="T131" s="178">
        <f t="shared" si="29"/>
        <v>69.32456336970786</v>
      </c>
      <c r="U131" s="178">
        <f t="shared" si="29"/>
        <v>4.2744466648713484</v>
      </c>
      <c r="V131" s="178">
        <f t="shared" si="27"/>
        <v>5.4603027863632336</v>
      </c>
      <c r="W131" s="178">
        <f t="shared" si="27"/>
        <v>-2.8786516003719811</v>
      </c>
      <c r="X131" s="178">
        <f t="shared" si="27"/>
        <v>25.728446062011269</v>
      </c>
      <c r="Y131" s="178">
        <f t="shared" si="27"/>
        <v>48.994459294230182</v>
      </c>
      <c r="Z131" s="178">
        <f t="shared" si="27"/>
        <v>49.753599006418909</v>
      </c>
      <c r="AA131" s="178">
        <f t="shared" si="27"/>
        <v>85.718445500383694</v>
      </c>
      <c r="AB131" s="178">
        <f t="shared" si="27"/>
        <v>71.804941504591696</v>
      </c>
      <c r="AC131" s="178">
        <f t="shared" si="27"/>
        <v>71.223585086573124</v>
      </c>
      <c r="AD131" s="178">
        <f t="shared" si="27"/>
        <v>87.898811554404503</v>
      </c>
      <c r="AE131" s="178">
        <f t="shared" si="27"/>
        <v>86.157688941736225</v>
      </c>
      <c r="AF131" s="178">
        <f t="shared" si="27"/>
        <v>43.752312907585377</v>
      </c>
      <c r="AG131" s="178">
        <f t="shared" si="27"/>
        <v>31.095927029202539</v>
      </c>
      <c r="AH131" s="178">
        <f t="shared" si="27"/>
        <v>54.783348637346492</v>
      </c>
      <c r="AI131" s="178">
        <f t="shared" si="27"/>
        <v>73.963297962685061</v>
      </c>
      <c r="AJ131" s="178">
        <f t="shared" si="27"/>
        <v>55.100668975765238</v>
      </c>
      <c r="AK131" s="178">
        <f t="shared" si="27"/>
        <v>82.260003593762193</v>
      </c>
      <c r="AL131" s="178">
        <f t="shared" si="27"/>
        <v>79.156642047298092</v>
      </c>
      <c r="AM131" s="178">
        <f t="shared" si="27"/>
        <v>73.617301085264941</v>
      </c>
      <c r="AN131" s="178">
        <f t="shared" si="27"/>
        <v>74.648810733218326</v>
      </c>
      <c r="AO131" s="178">
        <f t="shared" si="27"/>
        <v>92.73177311012951</v>
      </c>
      <c r="AP131" s="178">
        <f t="shared" si="27"/>
        <v>122.7091304641754</v>
      </c>
      <c r="AQ131" s="178">
        <f t="shared" si="27"/>
        <v>75.430726163485744</v>
      </c>
      <c r="AR131" s="178">
        <f t="shared" si="27"/>
        <v>74.724843230573285</v>
      </c>
      <c r="AS131" s="178">
        <f t="shared" si="27"/>
        <v>80.731939240327733</v>
      </c>
      <c r="AT131" s="178">
        <f t="shared" si="27"/>
        <v>84.220971955948954</v>
      </c>
      <c r="AU131" s="178">
        <f t="shared" si="27"/>
        <v>90.853537757449928</v>
      </c>
      <c r="AV131" s="178">
        <f t="shared" si="27"/>
        <v>78.053215264908189</v>
      </c>
      <c r="AW131" s="178">
        <f t="shared" si="27"/>
        <v>91.837226642554853</v>
      </c>
      <c r="AX131" s="178">
        <f t="shared" si="27"/>
        <v>100.30168314569225</v>
      </c>
      <c r="AY131" s="178">
        <f t="shared" si="27"/>
        <v>89.022336361470096</v>
      </c>
      <c r="AZ131" s="178">
        <f t="shared" si="27"/>
        <v>111.09203624865897</v>
      </c>
      <c r="BA131" s="178">
        <f t="shared" si="27"/>
        <v>128.97106202766631</v>
      </c>
      <c r="BB131" s="178">
        <f t="shared" si="27"/>
        <v>136.28987874704396</v>
      </c>
      <c r="BC131" s="178">
        <f t="shared" si="27"/>
        <v>80.114004402581273</v>
      </c>
      <c r="BD131" s="178">
        <f t="shared" si="27"/>
        <v>86.032748648042016</v>
      </c>
      <c r="BE131" s="178">
        <f t="shared" si="27"/>
        <v>77.0955034337412</v>
      </c>
      <c r="BF131" s="178">
        <f t="shared" si="27"/>
        <v>120.66004537504033</v>
      </c>
      <c r="BG131" s="178">
        <f t="shared" si="27"/>
        <v>94.70307110781431</v>
      </c>
      <c r="BH131" s="178">
        <f t="shared" si="27"/>
        <v>88.672491184771303</v>
      </c>
      <c r="BI131" s="178">
        <f t="shared" si="27"/>
        <v>96.346231309471307</v>
      </c>
      <c r="BJ131" s="178">
        <f t="shared" si="27"/>
        <v>83.929673567678051</v>
      </c>
      <c r="BK131" s="178">
        <f t="shared" si="27"/>
        <v>85.189416364583749</v>
      </c>
      <c r="BL131" s="178">
        <f t="shared" si="27"/>
        <v>84.633887210589592</v>
      </c>
      <c r="BM131" s="178">
        <f t="shared" si="27"/>
        <v>97.428081780612459</v>
      </c>
      <c r="BN131" s="178">
        <f t="shared" si="27"/>
        <v>151.44056203615375</v>
      </c>
      <c r="BO131" s="178">
        <f t="shared" si="27"/>
        <v>94.830122850615254</v>
      </c>
      <c r="BP131" s="178">
        <f t="shared" si="27"/>
        <v>84.904370193594886</v>
      </c>
      <c r="BQ131" s="178">
        <f t="shared" si="27"/>
        <v>94.900573650727466</v>
      </c>
      <c r="BR131" s="178">
        <f t="shared" si="27"/>
        <v>119.70615532838988</v>
      </c>
      <c r="BS131" s="178">
        <f t="shared" si="28"/>
        <v>87.765996372629218</v>
      </c>
      <c r="BT131" s="178">
        <f t="shared" si="28"/>
        <v>102.67182882285692</v>
      </c>
      <c r="BU131" s="178">
        <f t="shared" si="28"/>
        <v>107.06773067329934</v>
      </c>
    </row>
    <row r="132" spans="1:73" outlineLevel="1">
      <c r="B132" s="163" t="s">
        <v>64</v>
      </c>
      <c r="F132" s="178" t="str">
        <f t="shared" si="29"/>
        <v>-</v>
      </c>
      <c r="G132" s="178" t="str">
        <f t="shared" si="27"/>
        <v>-</v>
      </c>
      <c r="H132" s="178" t="str">
        <f t="shared" si="27"/>
        <v>-</v>
      </c>
      <c r="I132" s="178" t="str">
        <f t="shared" si="27"/>
        <v>-</v>
      </c>
      <c r="J132" s="178" t="str">
        <f t="shared" si="27"/>
        <v>-</v>
      </c>
      <c r="K132" s="178" t="str">
        <f t="shared" si="27"/>
        <v>-</v>
      </c>
      <c r="L132" s="178" t="str">
        <f t="shared" si="27"/>
        <v>-</v>
      </c>
      <c r="M132" s="178" t="str">
        <f t="shared" si="27"/>
        <v>-</v>
      </c>
      <c r="N132" s="178" t="str">
        <f t="shared" si="27"/>
        <v>-</v>
      </c>
      <c r="O132" s="178" t="str">
        <f t="shared" si="27"/>
        <v>-</v>
      </c>
      <c r="P132" s="178" t="str">
        <f t="shared" si="27"/>
        <v>-</v>
      </c>
      <c r="Q132" s="178">
        <f t="shared" si="27"/>
        <v>147.56100110012486</v>
      </c>
      <c r="R132" s="178">
        <f t="shared" si="27"/>
        <v>181.98744039866648</v>
      </c>
      <c r="S132" s="178">
        <f t="shared" si="27"/>
        <v>121.87138895953647</v>
      </c>
      <c r="T132" s="178">
        <f t="shared" si="27"/>
        <v>111.92709130928343</v>
      </c>
      <c r="U132" s="178">
        <f t="shared" si="27"/>
        <v>-5.2894784750149748</v>
      </c>
      <c r="V132" s="178">
        <f t="shared" si="27"/>
        <v>15.478718827885613</v>
      </c>
      <c r="W132" s="178">
        <f t="shared" si="27"/>
        <v>10.156596393348979</v>
      </c>
      <c r="X132" s="178">
        <f t="shared" si="27"/>
        <v>39.357988823983</v>
      </c>
      <c r="Y132" s="178">
        <f t="shared" si="27"/>
        <v>85.456787802665815</v>
      </c>
      <c r="Z132" s="178">
        <f t="shared" si="27"/>
        <v>88.655414952581921</v>
      </c>
      <c r="AA132" s="178">
        <f t="shared" si="27"/>
        <v>133.24566982607561</v>
      </c>
      <c r="AB132" s="178">
        <f t="shared" si="27"/>
        <v>119.47013979595772</v>
      </c>
      <c r="AC132" s="178">
        <f t="shared" si="27"/>
        <v>137.6138704733126</v>
      </c>
      <c r="AD132" s="178">
        <f t="shared" si="27"/>
        <v>176.54679117666973</v>
      </c>
      <c r="AE132" s="178">
        <f t="shared" si="27"/>
        <v>134.36643057629658</v>
      </c>
      <c r="AF132" s="178">
        <f t="shared" si="27"/>
        <v>98.531800458551686</v>
      </c>
      <c r="AG132" s="178">
        <f t="shared" si="27"/>
        <v>21.105319086100749</v>
      </c>
      <c r="AH132" s="178">
        <f t="shared" si="27"/>
        <v>75.990679550273057</v>
      </c>
      <c r="AI132" s="178">
        <f t="shared" si="27"/>
        <v>122.20073974563086</v>
      </c>
      <c r="AJ132" s="178">
        <f t="shared" si="27"/>
        <v>146.33819574670537</v>
      </c>
      <c r="AK132" s="178">
        <f t="shared" si="27"/>
        <v>135.91608979111649</v>
      </c>
      <c r="AL132" s="178">
        <f t="shared" si="27"/>
        <v>143.34609161701633</v>
      </c>
      <c r="AM132" s="178">
        <f t="shared" si="27"/>
        <v>125.1918276285877</v>
      </c>
      <c r="AN132" s="178">
        <f t="shared" si="27"/>
        <v>150.14728241653117</v>
      </c>
      <c r="AO132" s="178">
        <f t="shared" si="27"/>
        <v>174.57668118306441</v>
      </c>
      <c r="AP132" s="178">
        <f t="shared" si="27"/>
        <v>180.25248907708078</v>
      </c>
      <c r="AQ132" s="178">
        <f t="shared" si="27"/>
        <v>122.22717622309733</v>
      </c>
      <c r="AR132" s="178">
        <f t="shared" si="27"/>
        <v>144.78721937537082</v>
      </c>
      <c r="AS132" s="178">
        <f t="shared" si="27"/>
        <v>122.38305786235864</v>
      </c>
      <c r="AT132" s="178">
        <f t="shared" si="27"/>
        <v>138.68259193055181</v>
      </c>
      <c r="AU132" s="178">
        <f t="shared" si="27"/>
        <v>138.57680673175449</v>
      </c>
      <c r="AV132" s="178">
        <f t="shared" si="27"/>
        <v>125.16548168725386</v>
      </c>
      <c r="AW132" s="178">
        <f t="shared" si="27"/>
        <v>132.10773531474183</v>
      </c>
      <c r="AX132" s="178">
        <f t="shared" si="27"/>
        <v>149.01901686759197</v>
      </c>
      <c r="AY132" s="178">
        <f t="shared" si="27"/>
        <v>138.45210681055212</v>
      </c>
      <c r="AZ132" s="178">
        <f t="shared" si="27"/>
        <v>121.0230437826484</v>
      </c>
      <c r="BA132" s="178">
        <f t="shared" si="27"/>
        <v>180.0120566535623</v>
      </c>
      <c r="BB132" s="178">
        <f t="shared" si="27"/>
        <v>192.50077306263125</v>
      </c>
      <c r="BC132" s="178">
        <f t="shared" si="27"/>
        <v>153.06324788626202</v>
      </c>
      <c r="BD132" s="178">
        <f t="shared" si="27"/>
        <v>145.54619257902954</v>
      </c>
      <c r="BE132" s="178">
        <f t="shared" si="27"/>
        <v>139.22292132637457</v>
      </c>
      <c r="BF132" s="178">
        <f t="shared" si="27"/>
        <v>149.88670467163328</v>
      </c>
      <c r="BG132" s="178">
        <f t="shared" si="27"/>
        <v>134.95914369707103</v>
      </c>
      <c r="BH132" s="178">
        <f t="shared" si="27"/>
        <v>155.77923054102163</v>
      </c>
      <c r="BI132" s="178">
        <f t="shared" si="27"/>
        <v>145.37637305140512</v>
      </c>
      <c r="BJ132" s="178">
        <f t="shared" si="27"/>
        <v>136.56097790553378</v>
      </c>
      <c r="BK132" s="178">
        <f t="shared" si="27"/>
        <v>147.48137433885302</v>
      </c>
      <c r="BL132" s="178">
        <f t="shared" si="27"/>
        <v>152.43036997260614</v>
      </c>
      <c r="BM132" s="178">
        <f t="shared" si="27"/>
        <v>185.46854988765452</v>
      </c>
      <c r="BN132" s="178">
        <f t="shared" si="27"/>
        <v>230.99403123145808</v>
      </c>
      <c r="BO132" s="178">
        <f t="shared" si="27"/>
        <v>145.33101219051736</v>
      </c>
      <c r="BP132" s="178">
        <f t="shared" si="27"/>
        <v>135.55702626894654</v>
      </c>
      <c r="BQ132" s="178">
        <f t="shared" si="27"/>
        <v>158.42545309887268</v>
      </c>
      <c r="BR132" s="178">
        <f t="shared" si="27"/>
        <v>158.85143777981554</v>
      </c>
      <c r="BS132" s="178">
        <f t="shared" si="28"/>
        <v>141.81482064836294</v>
      </c>
      <c r="BT132" s="178">
        <f t="shared" si="28"/>
        <v>155.11476975732091</v>
      </c>
      <c r="BU132" s="178">
        <f t="shared" si="28"/>
        <v>142.14966869053706</v>
      </c>
    </row>
    <row r="133" spans="1:73" outlineLevel="1">
      <c r="B133" s="163" t="s">
        <v>84</v>
      </c>
      <c r="F133" s="178" t="str">
        <f t="shared" si="29"/>
        <v>-</v>
      </c>
      <c r="G133" s="178" t="str">
        <f t="shared" si="27"/>
        <v>-</v>
      </c>
      <c r="H133" s="178" t="str">
        <f t="shared" si="27"/>
        <v>-</v>
      </c>
      <c r="I133" s="178" t="str">
        <f t="shared" si="27"/>
        <v>-</v>
      </c>
      <c r="J133" s="178" t="str">
        <f t="shared" si="27"/>
        <v>-</v>
      </c>
      <c r="K133" s="178" t="str">
        <f t="shared" si="27"/>
        <v>-</v>
      </c>
      <c r="L133" s="178" t="str">
        <f t="shared" si="27"/>
        <v>-</v>
      </c>
      <c r="M133" s="178" t="str">
        <f t="shared" si="27"/>
        <v>-</v>
      </c>
      <c r="N133" s="178" t="str">
        <f t="shared" si="27"/>
        <v>-</v>
      </c>
      <c r="O133" s="178" t="str">
        <f t="shared" si="27"/>
        <v>-</v>
      </c>
      <c r="P133" s="178" t="str">
        <f t="shared" si="27"/>
        <v>-</v>
      </c>
      <c r="Q133" s="178">
        <f t="shared" si="27"/>
        <v>106.63077354322441</v>
      </c>
      <c r="R133" s="178">
        <f t="shared" si="27"/>
        <v>135.34637855587169</v>
      </c>
      <c r="S133" s="178">
        <f t="shared" si="27"/>
        <v>94.753084184087783</v>
      </c>
      <c r="T133" s="178">
        <f t="shared" si="27"/>
        <v>76.253813656416085</v>
      </c>
      <c r="U133" s="178">
        <f t="shared" si="27"/>
        <v>-4.4150499551726972</v>
      </c>
      <c r="V133" s="178">
        <f t="shared" si="27"/>
        <v>-3.9287163823155788</v>
      </c>
      <c r="W133" s="178">
        <f t="shared" si="27"/>
        <v>7.654987397192011</v>
      </c>
      <c r="X133" s="178">
        <f t="shared" si="27"/>
        <v>7.8935633355061023</v>
      </c>
      <c r="Y133" s="178">
        <f t="shared" si="27"/>
        <v>37.174652449483098</v>
      </c>
      <c r="Z133" s="178">
        <f t="shared" si="27"/>
        <v>40.340814188114422</v>
      </c>
      <c r="AA133" s="178">
        <f t="shared" si="27"/>
        <v>50.081998117921337</v>
      </c>
      <c r="AB133" s="178">
        <f t="shared" si="27"/>
        <v>64.244802370618231</v>
      </c>
      <c r="AC133" s="178">
        <f t="shared" si="27"/>
        <v>95.242221297744408</v>
      </c>
      <c r="AD133" s="178">
        <f t="shared" si="27"/>
        <v>112.86544294476344</v>
      </c>
      <c r="AE133" s="178">
        <f t="shared" si="27"/>
        <v>81.358884367846272</v>
      </c>
      <c r="AF133" s="178">
        <f t="shared" si="27"/>
        <v>57.944339414864864</v>
      </c>
      <c r="AG133" s="178">
        <f t="shared" si="27"/>
        <v>48.593121736673631</v>
      </c>
      <c r="AH133" s="178">
        <f t="shared" si="27"/>
        <v>60.991455896846105</v>
      </c>
      <c r="AI133" s="178">
        <f t="shared" si="27"/>
        <v>72.824498167976628</v>
      </c>
      <c r="AJ133" s="178">
        <f t="shared" ref="AJ133:BT137" si="30">IFERROR(AJ93/AJ33,"-")</f>
        <v>90.181234385532477</v>
      </c>
      <c r="AK133" s="178">
        <f t="shared" si="30"/>
        <v>102.24879833949943</v>
      </c>
      <c r="AL133" s="178">
        <f t="shared" si="30"/>
        <v>112.29320249253067</v>
      </c>
      <c r="AM133" s="178">
        <f t="shared" si="30"/>
        <v>106.87887066382207</v>
      </c>
      <c r="AN133" s="178">
        <f t="shared" si="30"/>
        <v>104.64410192824748</v>
      </c>
      <c r="AO133" s="178">
        <f t="shared" si="30"/>
        <v>136.21645246360961</v>
      </c>
      <c r="AP133" s="178">
        <f t="shared" si="30"/>
        <v>176.587489048306</v>
      </c>
      <c r="AQ133" s="178">
        <f t="shared" si="30"/>
        <v>104.11312029406531</v>
      </c>
      <c r="AR133" s="178">
        <f t="shared" si="30"/>
        <v>120.89444126049331</v>
      </c>
      <c r="AS133" s="178">
        <f t="shared" si="30"/>
        <v>117.80924443741777</v>
      </c>
      <c r="AT133" s="178">
        <f t="shared" si="30"/>
        <v>118.4167550487584</v>
      </c>
      <c r="AU133" s="178">
        <f t="shared" si="30"/>
        <v>132.89633406454411</v>
      </c>
      <c r="AV133" s="178">
        <f t="shared" si="30"/>
        <v>120.00294592333485</v>
      </c>
      <c r="AW133" s="178">
        <f t="shared" si="30"/>
        <v>133.82513564729723</v>
      </c>
      <c r="AX133" s="178">
        <f t="shared" si="30"/>
        <v>117.34599447968749</v>
      </c>
      <c r="AY133" s="178">
        <f t="shared" si="30"/>
        <v>118.24799773390511</v>
      </c>
      <c r="AZ133" s="178">
        <f t="shared" si="30"/>
        <v>132.24660801592023</v>
      </c>
      <c r="BA133" s="178">
        <f t="shared" si="30"/>
        <v>139.28072089276122</v>
      </c>
      <c r="BB133" s="178">
        <f t="shared" si="30"/>
        <v>216.04966007829651</v>
      </c>
      <c r="BC133" s="178">
        <f t="shared" si="30"/>
        <v>127.34486941182084</v>
      </c>
      <c r="BD133" s="178">
        <f t="shared" si="30"/>
        <v>122.60820824978514</v>
      </c>
      <c r="BE133" s="178">
        <f t="shared" si="30"/>
        <v>135.45922492092856</v>
      </c>
      <c r="BF133" s="178">
        <f t="shared" si="30"/>
        <v>142.39639505878142</v>
      </c>
      <c r="BG133" s="178">
        <f t="shared" si="30"/>
        <v>131.92612472399597</v>
      </c>
      <c r="BH133" s="178">
        <f t="shared" si="30"/>
        <v>143.25098478247895</v>
      </c>
      <c r="BI133" s="178">
        <f t="shared" si="30"/>
        <v>143.93935286745838</v>
      </c>
      <c r="BJ133" s="178">
        <f t="shared" si="30"/>
        <v>131.61362773766189</v>
      </c>
      <c r="BK133" s="178">
        <f t="shared" si="30"/>
        <v>149.19255332100019</v>
      </c>
      <c r="BL133" s="178">
        <f t="shared" si="30"/>
        <v>144.57392659783972</v>
      </c>
      <c r="BM133" s="178">
        <f t="shared" si="30"/>
        <v>175.59898167929819</v>
      </c>
      <c r="BN133" s="178">
        <f t="shared" si="30"/>
        <v>200.15194786620535</v>
      </c>
      <c r="BO133" s="178">
        <f t="shared" si="30"/>
        <v>134.19189258074979</v>
      </c>
      <c r="BP133" s="178">
        <f t="shared" si="30"/>
        <v>125.64211837571018</v>
      </c>
      <c r="BQ133" s="178">
        <f t="shared" si="30"/>
        <v>135.43987278889455</v>
      </c>
      <c r="BR133" s="178">
        <f t="shared" si="30"/>
        <v>145.39605169763868</v>
      </c>
      <c r="BS133" s="178">
        <f t="shared" si="28"/>
        <v>146.08619337014377</v>
      </c>
      <c r="BT133" s="178">
        <f t="shared" si="28"/>
        <v>153.19835746002812</v>
      </c>
      <c r="BU133" s="178">
        <f t="shared" si="28"/>
        <v>118.77148890378828</v>
      </c>
    </row>
    <row r="134" spans="1:73" outlineLevel="1">
      <c r="B134" s="163" t="s">
        <v>123</v>
      </c>
      <c r="F134" s="178" t="str">
        <f t="shared" si="29"/>
        <v>-</v>
      </c>
      <c r="G134" s="178" t="str">
        <f t="shared" si="29"/>
        <v>-</v>
      </c>
      <c r="H134" s="178" t="str">
        <f t="shared" si="29"/>
        <v>-</v>
      </c>
      <c r="I134" s="178" t="str">
        <f t="shared" si="29"/>
        <v>-</v>
      </c>
      <c r="J134" s="178" t="str">
        <f t="shared" si="29"/>
        <v>-</v>
      </c>
      <c r="K134" s="178" t="str">
        <f t="shared" si="29"/>
        <v>-</v>
      </c>
      <c r="L134" s="178" t="str">
        <f t="shared" si="29"/>
        <v>-</v>
      </c>
      <c r="M134" s="178" t="str">
        <f t="shared" si="29"/>
        <v>-</v>
      </c>
      <c r="N134" s="178" t="str">
        <f t="shared" si="29"/>
        <v>-</v>
      </c>
      <c r="O134" s="178" t="str">
        <f t="shared" si="29"/>
        <v>-</v>
      </c>
      <c r="P134" s="178" t="str">
        <f t="shared" si="29"/>
        <v>-</v>
      </c>
      <c r="Q134" s="178" t="str">
        <f t="shared" si="29"/>
        <v>-</v>
      </c>
      <c r="R134" s="178" t="str">
        <f t="shared" si="29"/>
        <v>-</v>
      </c>
      <c r="S134" s="178" t="str">
        <f t="shared" si="29"/>
        <v>-</v>
      </c>
      <c r="T134" s="178" t="str">
        <f t="shared" si="29"/>
        <v>-</v>
      </c>
      <c r="U134" s="178" t="str">
        <f t="shared" si="29"/>
        <v>-</v>
      </c>
      <c r="V134" s="178" t="str">
        <f t="shared" ref="V134:BT139" si="31">IFERROR(V94/V34,"-")</f>
        <v>-</v>
      </c>
      <c r="W134" s="178" t="str">
        <f t="shared" si="31"/>
        <v>-</v>
      </c>
      <c r="X134" s="178" t="str">
        <f t="shared" si="31"/>
        <v>-</v>
      </c>
      <c r="Y134" s="178" t="str">
        <f t="shared" si="31"/>
        <v>-</v>
      </c>
      <c r="Z134" s="178" t="str">
        <f t="shared" si="31"/>
        <v>-</v>
      </c>
      <c r="AA134" s="178" t="str">
        <f t="shared" si="31"/>
        <v>-</v>
      </c>
      <c r="AB134" s="178" t="str">
        <f t="shared" si="31"/>
        <v>-</v>
      </c>
      <c r="AC134" s="178" t="str">
        <f t="shared" si="31"/>
        <v>-</v>
      </c>
      <c r="AD134" s="178" t="str">
        <f t="shared" si="31"/>
        <v>-</v>
      </c>
      <c r="AE134" s="178" t="str">
        <f t="shared" si="31"/>
        <v>-</v>
      </c>
      <c r="AF134" s="178" t="str">
        <f t="shared" si="31"/>
        <v>-</v>
      </c>
      <c r="AG134" s="178" t="str">
        <f t="shared" si="31"/>
        <v>-</v>
      </c>
      <c r="AH134" s="178" t="str">
        <f t="shared" si="31"/>
        <v>-</v>
      </c>
      <c r="AI134" s="178" t="str">
        <f t="shared" si="31"/>
        <v>-</v>
      </c>
      <c r="AJ134" s="178" t="str">
        <f t="shared" si="31"/>
        <v>-</v>
      </c>
      <c r="AK134" s="178" t="str">
        <f t="shared" si="31"/>
        <v>-</v>
      </c>
      <c r="AL134" s="178" t="str">
        <f t="shared" si="31"/>
        <v>-</v>
      </c>
      <c r="AM134" s="178" t="str">
        <f t="shared" si="31"/>
        <v>-</v>
      </c>
      <c r="AN134" s="178" t="str">
        <f t="shared" si="31"/>
        <v>-</v>
      </c>
      <c r="AO134" s="178" t="str">
        <f t="shared" si="31"/>
        <v>-</v>
      </c>
      <c r="AP134" s="178">
        <f t="shared" si="31"/>
        <v>45.45938522840472</v>
      </c>
      <c r="AQ134" s="178">
        <f t="shared" si="31"/>
        <v>45.45938522840472</v>
      </c>
      <c r="AR134" s="178">
        <f t="shared" si="31"/>
        <v>45.45938522840472</v>
      </c>
      <c r="AS134" s="178">
        <f t="shared" si="31"/>
        <v>45.45938522840472</v>
      </c>
      <c r="AT134" s="178">
        <f t="shared" si="31"/>
        <v>45.45938522840472</v>
      </c>
      <c r="AU134" s="178">
        <f t="shared" si="31"/>
        <v>50.47639580665053</v>
      </c>
      <c r="AV134" s="178">
        <f t="shared" si="31"/>
        <v>45.45938522840472</v>
      </c>
      <c r="AW134" s="178">
        <f t="shared" si="31"/>
        <v>50.036791423556757</v>
      </c>
      <c r="AX134" s="178">
        <f t="shared" si="31"/>
        <v>50.036791423556757</v>
      </c>
      <c r="AY134" s="178">
        <f t="shared" si="31"/>
        <v>50.036791423556757</v>
      </c>
      <c r="AZ134" s="178">
        <f t="shared" si="31"/>
        <v>50.036791423556757</v>
      </c>
      <c r="BA134" s="178">
        <f t="shared" si="31"/>
        <v>50.036791423556757</v>
      </c>
      <c r="BB134" s="178">
        <f t="shared" si="31"/>
        <v>84.321169962247652</v>
      </c>
      <c r="BC134" s="178">
        <f t="shared" si="31"/>
        <v>50.039165085388994</v>
      </c>
      <c r="BD134" s="178">
        <f t="shared" si="31"/>
        <v>50.039165085388994</v>
      </c>
      <c r="BE134" s="178">
        <f t="shared" si="31"/>
        <v>50.036791423556757</v>
      </c>
      <c r="BF134" s="178">
        <f t="shared" si="31"/>
        <v>50.036791423556757</v>
      </c>
      <c r="BG134" s="178">
        <f t="shared" si="31"/>
        <v>50.036791423556757</v>
      </c>
      <c r="BH134" s="178">
        <f t="shared" si="31"/>
        <v>50.036791423556757</v>
      </c>
      <c r="BI134" s="178">
        <f t="shared" si="31"/>
        <v>65.050454028020908</v>
      </c>
      <c r="BJ134" s="178">
        <f t="shared" si="31"/>
        <v>52.033333333333339</v>
      </c>
      <c r="BK134" s="178">
        <f t="shared" si="31"/>
        <v>52.033333333333339</v>
      </c>
      <c r="BL134" s="178">
        <f t="shared" si="31"/>
        <v>52.033335574651709</v>
      </c>
      <c r="BM134" s="178">
        <f t="shared" si="31"/>
        <v>52.033335574651709</v>
      </c>
      <c r="BN134" s="178">
        <f t="shared" si="31"/>
        <v>52.033335574651709</v>
      </c>
      <c r="BO134" s="178">
        <f t="shared" si="31"/>
        <v>52.033335574651709</v>
      </c>
      <c r="BP134" s="178">
        <f t="shared" si="31"/>
        <v>52.033335574651709</v>
      </c>
      <c r="BQ134" s="178">
        <f t="shared" si="31"/>
        <v>52.033335574651709</v>
      </c>
      <c r="BR134" s="178">
        <f t="shared" si="30"/>
        <v>52.033335574651709</v>
      </c>
      <c r="BS134" s="178">
        <f t="shared" si="30"/>
        <v>52.033335574651709</v>
      </c>
      <c r="BT134" s="178">
        <f t="shared" si="30"/>
        <v>52.034476542858499</v>
      </c>
      <c r="BU134" s="178">
        <f t="shared" si="28"/>
        <v>54.179626203690532</v>
      </c>
    </row>
    <row r="135" spans="1:73" outlineLevel="1">
      <c r="B135" s="163" t="s">
        <v>68</v>
      </c>
      <c r="F135" s="178" t="str">
        <f t="shared" si="29"/>
        <v>-</v>
      </c>
      <c r="G135" s="178" t="str">
        <f t="shared" si="29"/>
        <v>-</v>
      </c>
      <c r="H135" s="178" t="str">
        <f t="shared" si="29"/>
        <v>-</v>
      </c>
      <c r="I135" s="178" t="str">
        <f t="shared" si="29"/>
        <v>-</v>
      </c>
      <c r="J135" s="178" t="str">
        <f t="shared" si="29"/>
        <v>-</v>
      </c>
      <c r="K135" s="178" t="str">
        <f t="shared" si="29"/>
        <v>-</v>
      </c>
      <c r="L135" s="178" t="str">
        <f t="shared" si="29"/>
        <v>-</v>
      </c>
      <c r="M135" s="178" t="str">
        <f t="shared" si="29"/>
        <v>-</v>
      </c>
      <c r="N135" s="178" t="str">
        <f t="shared" si="29"/>
        <v>-</v>
      </c>
      <c r="O135" s="178" t="str">
        <f t="shared" si="29"/>
        <v>-</v>
      </c>
      <c r="P135" s="178" t="str">
        <f t="shared" si="29"/>
        <v>-</v>
      </c>
      <c r="Q135" s="178">
        <f t="shared" si="29"/>
        <v>71.835119764878783</v>
      </c>
      <c r="R135" s="178">
        <f t="shared" si="29"/>
        <v>91.274259403671451</v>
      </c>
      <c r="S135" s="178">
        <f t="shared" si="29"/>
        <v>67.894039309331362</v>
      </c>
      <c r="T135" s="178">
        <f t="shared" si="29"/>
        <v>43.342020818025958</v>
      </c>
      <c r="U135" s="178">
        <f t="shared" si="29"/>
        <v>6.7620797207935377</v>
      </c>
      <c r="V135" s="178">
        <f t="shared" si="31"/>
        <v>1.1438975018368833</v>
      </c>
      <c r="W135" s="178">
        <f t="shared" si="31"/>
        <v>8.7093677443056556</v>
      </c>
      <c r="X135" s="178">
        <f t="shared" si="31"/>
        <v>23.178951050382533</v>
      </c>
      <c r="Y135" s="178">
        <f t="shared" si="31"/>
        <v>29.520628273328423</v>
      </c>
      <c r="Z135" s="178">
        <f t="shared" si="31"/>
        <v>35.352075753122705</v>
      </c>
      <c r="AA135" s="178">
        <f t="shared" si="31"/>
        <v>37.951397134459938</v>
      </c>
      <c r="AB135" s="178">
        <f t="shared" si="31"/>
        <v>50.325615862723488</v>
      </c>
      <c r="AC135" s="178">
        <f t="shared" si="31"/>
        <v>59.420279573842777</v>
      </c>
      <c r="AD135" s="178">
        <f t="shared" si="31"/>
        <v>68.603984386480519</v>
      </c>
      <c r="AE135" s="178">
        <f t="shared" si="31"/>
        <v>46.256187475166826</v>
      </c>
      <c r="AF135" s="178">
        <f t="shared" si="31"/>
        <v>48.098172404094129</v>
      </c>
      <c r="AG135" s="178">
        <f t="shared" si="31"/>
        <v>41.253413299044816</v>
      </c>
      <c r="AH135" s="178">
        <f t="shared" si="31"/>
        <v>48.909973181484219</v>
      </c>
      <c r="AI135" s="178">
        <f t="shared" si="31"/>
        <v>55.802408554771787</v>
      </c>
      <c r="AJ135" s="178">
        <f t="shared" si="31"/>
        <v>59.773498052902248</v>
      </c>
      <c r="AK135" s="178">
        <f t="shared" si="31"/>
        <v>58.712556943423969</v>
      </c>
      <c r="AL135" s="178">
        <f t="shared" si="31"/>
        <v>56.05301065393094</v>
      </c>
      <c r="AM135" s="178">
        <f t="shared" si="31"/>
        <v>85.001238427626745</v>
      </c>
      <c r="AN135" s="178">
        <f t="shared" si="31"/>
        <v>62.89794281778105</v>
      </c>
      <c r="AO135" s="178">
        <f t="shared" si="31"/>
        <v>78.620245352681863</v>
      </c>
      <c r="AP135" s="178">
        <f t="shared" si="31"/>
        <v>101.04586443791329</v>
      </c>
      <c r="AQ135" s="178">
        <f t="shared" si="31"/>
        <v>67.968113545004229</v>
      </c>
      <c r="AR135" s="178">
        <f t="shared" si="31"/>
        <v>60.253713857274626</v>
      </c>
      <c r="AS135" s="178">
        <f t="shared" si="31"/>
        <v>71.492351668680897</v>
      </c>
      <c r="AT135" s="178">
        <f t="shared" si="31"/>
        <v>71.152654610536999</v>
      </c>
      <c r="AU135" s="178">
        <f t="shared" si="31"/>
        <v>67.154552066178397</v>
      </c>
      <c r="AV135" s="178">
        <f t="shared" si="31"/>
        <v>70.823717619214364</v>
      </c>
      <c r="AW135" s="178">
        <f t="shared" si="31"/>
        <v>74.722089305510522</v>
      </c>
      <c r="AX135" s="178">
        <f t="shared" si="31"/>
        <v>67.612221699373549</v>
      </c>
      <c r="AY135" s="178">
        <f t="shared" si="31"/>
        <v>62.547414840989028</v>
      </c>
      <c r="AZ135" s="178">
        <f t="shared" si="31"/>
        <v>76.549503305726518</v>
      </c>
      <c r="BA135" s="178">
        <f t="shared" si="31"/>
        <v>87.216310011977825</v>
      </c>
      <c r="BB135" s="178">
        <f t="shared" si="31"/>
        <v>116.46180203059754</v>
      </c>
      <c r="BC135" s="178">
        <f t="shared" si="31"/>
        <v>88.749828477483589</v>
      </c>
      <c r="BD135" s="178">
        <f t="shared" si="31"/>
        <v>69.845838660803366</v>
      </c>
      <c r="BE135" s="178">
        <f t="shared" si="31"/>
        <v>72.176543769087985</v>
      </c>
      <c r="BF135" s="178">
        <f t="shared" si="31"/>
        <v>82.817033754216112</v>
      </c>
      <c r="BG135" s="178">
        <f t="shared" si="31"/>
        <v>76.475620913417202</v>
      </c>
      <c r="BH135" s="178">
        <f t="shared" si="31"/>
        <v>74.844286930902754</v>
      </c>
      <c r="BI135" s="178">
        <f t="shared" si="31"/>
        <v>83.977343771184053</v>
      </c>
      <c r="BJ135" s="178">
        <f t="shared" si="31"/>
        <v>65.312810489238075</v>
      </c>
      <c r="BK135" s="178">
        <f t="shared" si="31"/>
        <v>86.31262295515981</v>
      </c>
      <c r="BL135" s="178">
        <f t="shared" si="31"/>
        <v>81.064330870656505</v>
      </c>
      <c r="BM135" s="178">
        <f t="shared" si="31"/>
        <v>106.54234388554131</v>
      </c>
      <c r="BN135" s="178">
        <f t="shared" si="31"/>
        <v>120.03058508336943</v>
      </c>
      <c r="BO135" s="178">
        <f t="shared" si="31"/>
        <v>94.711378005144994</v>
      </c>
      <c r="BP135" s="178">
        <f t="shared" si="31"/>
        <v>82.138597898827072</v>
      </c>
      <c r="BQ135" s="178">
        <f t="shared" si="31"/>
        <v>97.598293343509667</v>
      </c>
      <c r="BR135" s="178">
        <f t="shared" si="31"/>
        <v>74.261324278221991</v>
      </c>
      <c r="BS135" s="178">
        <f t="shared" si="30"/>
        <v>80.058261345383315</v>
      </c>
      <c r="BT135" s="178">
        <f t="shared" si="30"/>
        <v>83.302549203043085</v>
      </c>
      <c r="BU135" s="178">
        <f t="shared" si="28"/>
        <v>88.071562315078481</v>
      </c>
    </row>
    <row r="136" spans="1:73" outlineLevel="1">
      <c r="B136" s="163" t="s">
        <v>72</v>
      </c>
      <c r="F136" s="178" t="str">
        <f t="shared" si="29"/>
        <v>-</v>
      </c>
      <c r="G136" s="178" t="str">
        <f t="shared" si="29"/>
        <v>-</v>
      </c>
      <c r="H136" s="178" t="str">
        <f t="shared" si="29"/>
        <v>-</v>
      </c>
      <c r="I136" s="178" t="str">
        <f t="shared" si="29"/>
        <v>-</v>
      </c>
      <c r="J136" s="178" t="str">
        <f t="shared" si="29"/>
        <v>-</v>
      </c>
      <c r="K136" s="178" t="str">
        <f t="shared" si="29"/>
        <v>-</v>
      </c>
      <c r="L136" s="178" t="str">
        <f t="shared" si="29"/>
        <v>-</v>
      </c>
      <c r="M136" s="178" t="str">
        <f t="shared" si="29"/>
        <v>-</v>
      </c>
      <c r="N136" s="178" t="str">
        <f t="shared" si="29"/>
        <v>-</v>
      </c>
      <c r="O136" s="178" t="str">
        <f t="shared" si="29"/>
        <v>-</v>
      </c>
      <c r="P136" s="178" t="str">
        <f t="shared" si="29"/>
        <v>-</v>
      </c>
      <c r="Q136" s="178">
        <f t="shared" si="29"/>
        <v>30.894377752349257</v>
      </c>
      <c r="R136" s="178">
        <f t="shared" si="29"/>
        <v>40.665862200492377</v>
      </c>
      <c r="S136" s="178">
        <f t="shared" si="29"/>
        <v>28.042485869829051</v>
      </c>
      <c r="T136" s="178">
        <f t="shared" si="29"/>
        <v>22.052682131835368</v>
      </c>
      <c r="U136" s="178">
        <f t="shared" si="29"/>
        <v>2.2880509032906819</v>
      </c>
      <c r="V136" s="178">
        <f t="shared" si="31"/>
        <v>1.0291944935677384</v>
      </c>
      <c r="W136" s="178">
        <f t="shared" si="31"/>
        <v>2.6973456083775433</v>
      </c>
      <c r="X136" s="178">
        <f t="shared" si="31"/>
        <v>8.5963282360692066</v>
      </c>
      <c r="Y136" s="178">
        <f t="shared" si="31"/>
        <v>5.2450026006449599</v>
      </c>
      <c r="Z136" s="178">
        <f t="shared" si="31"/>
        <v>12.043399216338988</v>
      </c>
      <c r="AA136" s="178">
        <f t="shared" si="31"/>
        <v>13.305821630431012</v>
      </c>
      <c r="AB136" s="178">
        <f t="shared" si="31"/>
        <v>20.229495128125105</v>
      </c>
      <c r="AC136" s="178">
        <f t="shared" si="31"/>
        <v>22.057301570789555</v>
      </c>
      <c r="AD136" s="178">
        <f t="shared" si="31"/>
        <v>37.241579067531504</v>
      </c>
      <c r="AE136" s="178">
        <f t="shared" si="31"/>
        <v>14.969144097501601</v>
      </c>
      <c r="AF136" s="178">
        <f t="shared" si="31"/>
        <v>15.979357467318556</v>
      </c>
      <c r="AG136" s="178">
        <f t="shared" si="31"/>
        <v>20.729912271576683</v>
      </c>
      <c r="AH136" s="178">
        <f t="shared" si="31"/>
        <v>15.516355976282115</v>
      </c>
      <c r="AI136" s="178">
        <f t="shared" si="31"/>
        <v>23.662802108256184</v>
      </c>
      <c r="AJ136" s="178">
        <f t="shared" si="31"/>
        <v>29.945138180935533</v>
      </c>
      <c r="AK136" s="178">
        <f t="shared" si="31"/>
        <v>29.164971739658107</v>
      </c>
      <c r="AL136" s="178">
        <f t="shared" si="31"/>
        <v>25.872403689448312</v>
      </c>
      <c r="AM136" s="178">
        <f t="shared" si="31"/>
        <v>26.903497844348269</v>
      </c>
      <c r="AN136" s="178">
        <f t="shared" si="31"/>
        <v>38.754890995339785</v>
      </c>
      <c r="AO136" s="178">
        <f t="shared" si="31"/>
        <v>39.466309527264883</v>
      </c>
      <c r="AP136" s="178">
        <f t="shared" si="31"/>
        <v>51.851897660304616</v>
      </c>
      <c r="AQ136" s="178">
        <f t="shared" si="31"/>
        <v>30.219186552931792</v>
      </c>
      <c r="AR136" s="178">
        <f t="shared" si="31"/>
        <v>29.373373383265712</v>
      </c>
      <c r="AS136" s="178">
        <f t="shared" si="31"/>
        <v>28.015992232740391</v>
      </c>
      <c r="AT136" s="178">
        <f t="shared" si="31"/>
        <v>41.187425708242323</v>
      </c>
      <c r="AU136" s="178">
        <f t="shared" si="31"/>
        <v>37.728387659262928</v>
      </c>
      <c r="AV136" s="178">
        <f t="shared" si="31"/>
        <v>42.042518776656621</v>
      </c>
      <c r="AW136" s="178">
        <f t="shared" si="31"/>
        <v>46.197405631263223</v>
      </c>
      <c r="AX136" s="178">
        <f t="shared" si="31"/>
        <v>34.745975733377641</v>
      </c>
      <c r="AY136" s="178">
        <f t="shared" si="31"/>
        <v>34.724042199798888</v>
      </c>
      <c r="AZ136" s="178">
        <f t="shared" si="31"/>
        <v>45.57634373558264</v>
      </c>
      <c r="BA136" s="178">
        <f t="shared" si="31"/>
        <v>51.312588994070531</v>
      </c>
      <c r="BB136" s="178">
        <f t="shared" si="31"/>
        <v>67.526848711813884</v>
      </c>
      <c r="BC136" s="178">
        <f t="shared" si="31"/>
        <v>47.196051527445462</v>
      </c>
      <c r="BD136" s="178">
        <f t="shared" si="31"/>
        <v>39.883888137591448</v>
      </c>
      <c r="BE136" s="178">
        <f t="shared" si="31"/>
        <v>36.95346568882416</v>
      </c>
      <c r="BF136" s="178">
        <f t="shared" si="31"/>
        <v>47.180152917923635</v>
      </c>
      <c r="BG136" s="178">
        <f t="shared" si="31"/>
        <v>44.753388501681748</v>
      </c>
      <c r="BH136" s="178">
        <f t="shared" si="31"/>
        <v>44.416290786781786</v>
      </c>
      <c r="BI136" s="178">
        <f t="shared" si="31"/>
        <v>58.548445097700139</v>
      </c>
      <c r="BJ136" s="178">
        <f t="shared" si="31"/>
        <v>45.416357254020404</v>
      </c>
      <c r="BK136" s="178">
        <f t="shared" si="31"/>
        <v>49.854513920110669</v>
      </c>
      <c r="BL136" s="178">
        <f t="shared" si="31"/>
        <v>58.65846062597268</v>
      </c>
      <c r="BM136" s="178">
        <f t="shared" si="31"/>
        <v>67.049029915268875</v>
      </c>
      <c r="BN136" s="178">
        <f t="shared" si="31"/>
        <v>107.02442098361369</v>
      </c>
      <c r="BO136" s="178">
        <f t="shared" si="31"/>
        <v>67.844246916213294</v>
      </c>
      <c r="BP136" s="178">
        <f t="shared" si="31"/>
        <v>59.233242128242722</v>
      </c>
      <c r="BQ136" s="178">
        <f t="shared" si="31"/>
        <v>62.513306934318095</v>
      </c>
      <c r="BR136" s="178">
        <f t="shared" si="31"/>
        <v>56.419871260605845</v>
      </c>
      <c r="BS136" s="178">
        <f t="shared" si="30"/>
        <v>62.088920250130329</v>
      </c>
      <c r="BT136" s="178">
        <f t="shared" si="30"/>
        <v>69.650376233975066</v>
      </c>
      <c r="BU136" s="178">
        <f t="shared" si="28"/>
        <v>80.803140774619592</v>
      </c>
    </row>
    <row r="137" spans="1:73" outlineLevel="1">
      <c r="A137" s="355"/>
      <c r="B137" s="163" t="s">
        <v>74</v>
      </c>
      <c r="F137" s="178" t="str">
        <f t="shared" si="29"/>
        <v>-</v>
      </c>
      <c r="G137" s="178" t="str">
        <f t="shared" si="29"/>
        <v>-</v>
      </c>
      <c r="H137" s="178" t="str">
        <f t="shared" si="29"/>
        <v>-</v>
      </c>
      <c r="I137" s="178" t="str">
        <f t="shared" si="29"/>
        <v>-</v>
      </c>
      <c r="J137" s="178" t="str">
        <f t="shared" si="29"/>
        <v>-</v>
      </c>
      <c r="K137" s="178" t="str">
        <f t="shared" si="29"/>
        <v>-</v>
      </c>
      <c r="L137" s="178" t="str">
        <f t="shared" si="29"/>
        <v>-</v>
      </c>
      <c r="M137" s="178" t="str">
        <f t="shared" si="29"/>
        <v>-</v>
      </c>
      <c r="N137" s="178" t="str">
        <f t="shared" si="29"/>
        <v>-</v>
      </c>
      <c r="O137" s="178" t="str">
        <f t="shared" si="29"/>
        <v>-</v>
      </c>
      <c r="P137" s="178" t="str">
        <f t="shared" si="29"/>
        <v>-</v>
      </c>
      <c r="Q137" s="178" t="str">
        <f t="shared" si="29"/>
        <v>-</v>
      </c>
      <c r="R137" s="178" t="str">
        <f t="shared" si="29"/>
        <v>-</v>
      </c>
      <c r="S137" s="178" t="str">
        <f t="shared" si="29"/>
        <v>-</v>
      </c>
      <c r="T137" s="178" t="str">
        <f t="shared" si="29"/>
        <v>-</v>
      </c>
      <c r="U137" s="178" t="str">
        <f t="shared" si="29"/>
        <v>-</v>
      </c>
      <c r="V137" s="178" t="str">
        <f t="shared" si="31"/>
        <v>-</v>
      </c>
      <c r="W137" s="178" t="str">
        <f t="shared" si="31"/>
        <v>-</v>
      </c>
      <c r="X137" s="178" t="str">
        <f t="shared" si="31"/>
        <v>-</v>
      </c>
      <c r="Y137" s="178" t="str">
        <f t="shared" si="31"/>
        <v>-</v>
      </c>
      <c r="Z137" s="178" t="str">
        <f t="shared" si="31"/>
        <v>-</v>
      </c>
      <c r="AA137" s="178" t="str">
        <f t="shared" si="31"/>
        <v>-</v>
      </c>
      <c r="AB137" s="178" t="str">
        <f t="shared" si="31"/>
        <v>-</v>
      </c>
      <c r="AC137" s="178" t="str">
        <f t="shared" si="31"/>
        <v>-</v>
      </c>
      <c r="AD137" s="178" t="str">
        <f t="shared" si="31"/>
        <v>-</v>
      </c>
      <c r="AE137" s="178" t="str">
        <f t="shared" si="31"/>
        <v>-</v>
      </c>
      <c r="AF137" s="178" t="str">
        <f t="shared" si="31"/>
        <v>-</v>
      </c>
      <c r="AG137" s="178" t="str">
        <f t="shared" si="31"/>
        <v>-</v>
      </c>
      <c r="AH137" s="178" t="str">
        <f t="shared" si="31"/>
        <v>-</v>
      </c>
      <c r="AI137" s="178" t="str">
        <f t="shared" si="31"/>
        <v>-</v>
      </c>
      <c r="AJ137" s="178" t="str">
        <f t="shared" si="31"/>
        <v>-</v>
      </c>
      <c r="AK137" s="178" t="str">
        <f t="shared" si="31"/>
        <v>-</v>
      </c>
      <c r="AL137" s="178" t="str">
        <f t="shared" si="31"/>
        <v>-</v>
      </c>
      <c r="AM137" s="178" t="str">
        <f t="shared" si="31"/>
        <v>-</v>
      </c>
      <c r="AN137" s="178" t="str">
        <f t="shared" si="31"/>
        <v>-</v>
      </c>
      <c r="AO137" s="178">
        <f t="shared" si="31"/>
        <v>63.648837455931194</v>
      </c>
      <c r="AP137" s="178">
        <f t="shared" si="31"/>
        <v>97.617191836076159</v>
      </c>
      <c r="AQ137" s="178">
        <f t="shared" si="31"/>
        <v>54.049685113477452</v>
      </c>
      <c r="AR137" s="178">
        <f t="shared" si="31"/>
        <v>109.3344498225234</v>
      </c>
      <c r="AS137" s="178">
        <f t="shared" si="31"/>
        <v>60.814127343686017</v>
      </c>
      <c r="AT137" s="178">
        <f t="shared" si="31"/>
        <v>61.275396959689971</v>
      </c>
      <c r="AU137" s="178">
        <f t="shared" si="31"/>
        <v>69.815734286727974</v>
      </c>
      <c r="AV137" s="178">
        <f t="shared" si="31"/>
        <v>58.368997298108667</v>
      </c>
      <c r="AW137" s="178">
        <f t="shared" si="31"/>
        <v>69.897775570162807</v>
      </c>
      <c r="AX137" s="178">
        <f t="shared" si="31"/>
        <v>43.931814215993654</v>
      </c>
      <c r="AY137" s="178">
        <f t="shared" si="31"/>
        <v>55.940060528396529</v>
      </c>
      <c r="AZ137" s="178">
        <f t="shared" si="31"/>
        <v>64.71924203179104</v>
      </c>
      <c r="BA137" s="178">
        <f t="shared" si="31"/>
        <v>68.335106469994813</v>
      </c>
      <c r="BB137" s="178">
        <f t="shared" si="31"/>
        <v>104.38647389969303</v>
      </c>
      <c r="BC137" s="178">
        <f t="shared" si="31"/>
        <v>74.683659212615353</v>
      </c>
      <c r="BD137" s="178">
        <f t="shared" si="31"/>
        <v>54.063262829310318</v>
      </c>
      <c r="BE137" s="178">
        <f t="shared" si="31"/>
        <v>47.516299076989313</v>
      </c>
      <c r="BF137" s="178">
        <f t="shared" si="31"/>
        <v>76.365234140761089</v>
      </c>
      <c r="BG137" s="178">
        <f t="shared" si="31"/>
        <v>56.795340667617069</v>
      </c>
      <c r="BH137" s="178">
        <f t="shared" si="31"/>
        <v>56.596984694838206</v>
      </c>
      <c r="BI137" s="178">
        <f t="shared" si="31"/>
        <v>61.782373241520297</v>
      </c>
      <c r="BJ137" s="178">
        <f t="shared" si="31"/>
        <v>56.920812951001324</v>
      </c>
      <c r="BK137" s="178">
        <f t="shared" si="31"/>
        <v>60.756003370502903</v>
      </c>
      <c r="BL137" s="178">
        <f t="shared" si="31"/>
        <v>54.391662953571455</v>
      </c>
      <c r="BM137" s="178">
        <f t="shared" si="31"/>
        <v>95.303174414521479</v>
      </c>
      <c r="BN137" s="178">
        <f t="shared" si="31"/>
        <v>100.7435848888944</v>
      </c>
      <c r="BO137" s="178">
        <f t="shared" si="31"/>
        <v>52.451485751805073</v>
      </c>
      <c r="BP137" s="178">
        <f t="shared" si="31"/>
        <v>58.994485737850702</v>
      </c>
      <c r="BQ137" s="178">
        <f t="shared" si="31"/>
        <v>58.009381554930265</v>
      </c>
      <c r="BR137" s="178">
        <f t="shared" si="31"/>
        <v>58.829495337516462</v>
      </c>
      <c r="BS137" s="178">
        <f t="shared" si="30"/>
        <v>70.438641871103002</v>
      </c>
      <c r="BT137" s="178">
        <f t="shared" si="30"/>
        <v>94.829750376763911</v>
      </c>
      <c r="BU137" s="178">
        <f t="shared" si="28"/>
        <v>63.327220740152121</v>
      </c>
    </row>
    <row r="138" spans="1:73" outlineLevel="1">
      <c r="A138" s="355"/>
      <c r="B138" s="163" t="s">
        <v>77</v>
      </c>
      <c r="F138" s="178" t="str">
        <f t="shared" si="29"/>
        <v>-</v>
      </c>
      <c r="G138" s="178" t="str">
        <f t="shared" si="29"/>
        <v>-</v>
      </c>
      <c r="H138" s="178" t="str">
        <f t="shared" si="29"/>
        <v>-</v>
      </c>
      <c r="I138" s="178" t="str">
        <f t="shared" si="29"/>
        <v>-</v>
      </c>
      <c r="J138" s="178" t="str">
        <f t="shared" si="29"/>
        <v>-</v>
      </c>
      <c r="K138" s="178" t="str">
        <f t="shared" si="29"/>
        <v>-</v>
      </c>
      <c r="L138" s="178" t="str">
        <f t="shared" si="29"/>
        <v>-</v>
      </c>
      <c r="M138" s="178" t="str">
        <f t="shared" si="29"/>
        <v>-</v>
      </c>
      <c r="N138" s="178" t="str">
        <f t="shared" si="29"/>
        <v>-</v>
      </c>
      <c r="O138" s="178" t="str">
        <f t="shared" si="29"/>
        <v>-</v>
      </c>
      <c r="P138" s="178" t="str">
        <f t="shared" si="29"/>
        <v>-</v>
      </c>
      <c r="Q138" s="178" t="str">
        <f t="shared" si="29"/>
        <v>-</v>
      </c>
      <c r="R138" s="178" t="str">
        <f t="shared" si="29"/>
        <v>-</v>
      </c>
      <c r="S138" s="178" t="str">
        <f t="shared" si="29"/>
        <v>-</v>
      </c>
      <c r="T138" s="178" t="str">
        <f t="shared" si="29"/>
        <v>-</v>
      </c>
      <c r="U138" s="178" t="str">
        <f t="shared" si="29"/>
        <v>-</v>
      </c>
      <c r="V138" s="178" t="str">
        <f t="shared" si="31"/>
        <v>-</v>
      </c>
      <c r="W138" s="178" t="str">
        <f t="shared" si="31"/>
        <v>-</v>
      </c>
      <c r="X138" s="178" t="str">
        <f t="shared" si="31"/>
        <v>-</v>
      </c>
      <c r="Y138" s="178" t="str">
        <f t="shared" si="31"/>
        <v>-</v>
      </c>
      <c r="Z138" s="178" t="str">
        <f t="shared" si="31"/>
        <v>-</v>
      </c>
      <c r="AA138" s="178" t="str">
        <f t="shared" si="31"/>
        <v>-</v>
      </c>
      <c r="AB138" s="178" t="str">
        <f t="shared" si="31"/>
        <v>-</v>
      </c>
      <c r="AC138" s="178" t="str">
        <f t="shared" si="31"/>
        <v>-</v>
      </c>
      <c r="AD138" s="178" t="str">
        <f t="shared" si="31"/>
        <v>-</v>
      </c>
      <c r="AE138" s="178" t="str">
        <f t="shared" si="31"/>
        <v>-</v>
      </c>
      <c r="AF138" s="178" t="str">
        <f t="shared" si="31"/>
        <v>-</v>
      </c>
      <c r="AG138" s="178" t="str">
        <f t="shared" si="31"/>
        <v>-</v>
      </c>
      <c r="AH138" s="178" t="str">
        <f t="shared" si="31"/>
        <v>-</v>
      </c>
      <c r="AI138" s="178" t="str">
        <f t="shared" si="31"/>
        <v>-</v>
      </c>
      <c r="AJ138" s="178" t="str">
        <f t="shared" si="31"/>
        <v>-</v>
      </c>
      <c r="AK138" s="178" t="str">
        <f t="shared" si="31"/>
        <v>-</v>
      </c>
      <c r="AL138" s="178" t="str">
        <f t="shared" si="31"/>
        <v>-</v>
      </c>
      <c r="AM138" s="178" t="str">
        <f t="shared" si="31"/>
        <v>-</v>
      </c>
      <c r="AN138" s="178" t="str">
        <f t="shared" si="31"/>
        <v>-</v>
      </c>
      <c r="AO138" s="178" t="str">
        <f t="shared" si="31"/>
        <v>-</v>
      </c>
      <c r="AP138" s="178" t="str">
        <f t="shared" si="31"/>
        <v>-</v>
      </c>
      <c r="AQ138" s="178" t="str">
        <f t="shared" si="31"/>
        <v>-</v>
      </c>
      <c r="AR138" s="178" t="str">
        <f t="shared" si="31"/>
        <v>-</v>
      </c>
      <c r="AS138" s="178" t="str">
        <f t="shared" si="31"/>
        <v>-</v>
      </c>
      <c r="AT138" s="178" t="str">
        <f t="shared" si="31"/>
        <v>-</v>
      </c>
      <c r="AU138" s="178" t="str">
        <f t="shared" si="31"/>
        <v>-</v>
      </c>
      <c r="AV138" s="178" t="str">
        <f t="shared" si="31"/>
        <v>-</v>
      </c>
      <c r="AW138" s="178" t="str">
        <f t="shared" si="31"/>
        <v>-</v>
      </c>
      <c r="AX138" s="178" t="str">
        <f t="shared" si="31"/>
        <v>-</v>
      </c>
      <c r="AY138" s="178" t="str">
        <f t="shared" si="31"/>
        <v>-</v>
      </c>
      <c r="AZ138" s="178" t="str">
        <f t="shared" si="31"/>
        <v>-</v>
      </c>
      <c r="BA138" s="178">
        <f t="shared" si="31"/>
        <v>99.008162827524032</v>
      </c>
      <c r="BB138" s="178">
        <f t="shared" si="31"/>
        <v>140.45765545080042</v>
      </c>
      <c r="BC138" s="178">
        <f t="shared" si="31"/>
        <v>79.901458431253246</v>
      </c>
      <c r="BD138" s="178">
        <f t="shared" si="31"/>
        <v>95.956951450136856</v>
      </c>
      <c r="BE138" s="178">
        <f t="shared" si="31"/>
        <v>71.090061410782468</v>
      </c>
      <c r="BF138" s="178">
        <f t="shared" si="31"/>
        <v>74.85660294361756</v>
      </c>
      <c r="BG138" s="178">
        <f t="shared" si="31"/>
        <v>80.13949109737743</v>
      </c>
      <c r="BH138" s="178">
        <f t="shared" si="31"/>
        <v>77.718972143839821</v>
      </c>
      <c r="BI138" s="178">
        <f t="shared" si="31"/>
        <v>89.960126790949289</v>
      </c>
      <c r="BJ138" s="178">
        <f t="shared" si="31"/>
        <v>75.490420835704441</v>
      </c>
      <c r="BK138" s="178">
        <f t="shared" si="31"/>
        <v>84.999574150451991</v>
      </c>
      <c r="BL138" s="178">
        <f t="shared" si="31"/>
        <v>80.990324043630579</v>
      </c>
      <c r="BM138" s="178">
        <f t="shared" si="31"/>
        <v>109.52616614259539</v>
      </c>
      <c r="BN138" s="178">
        <f t="shared" si="31"/>
        <v>133.67938524403911</v>
      </c>
      <c r="BO138" s="178">
        <f t="shared" si="31"/>
        <v>89.494686861979375</v>
      </c>
      <c r="BP138" s="178">
        <f t="shared" si="31"/>
        <v>86.80612035350147</v>
      </c>
      <c r="BQ138" s="178">
        <f t="shared" si="31"/>
        <v>87.440208490033825</v>
      </c>
      <c r="BR138" s="178">
        <f t="shared" si="31"/>
        <v>101.44474987302603</v>
      </c>
      <c r="BS138" s="178">
        <f t="shared" si="31"/>
        <v>95.66016007247589</v>
      </c>
      <c r="BT138" s="178">
        <f t="shared" si="31"/>
        <v>107.3522264570578</v>
      </c>
      <c r="BU138" s="178">
        <f t="shared" si="28"/>
        <v>101.17980378582594</v>
      </c>
    </row>
    <row r="139" spans="1:73" outlineLevel="1">
      <c r="A139" s="355"/>
      <c r="B139" s="163" t="s">
        <v>166</v>
      </c>
      <c r="F139" s="178" t="str">
        <f t="shared" si="29"/>
        <v>-</v>
      </c>
      <c r="G139" s="178" t="str">
        <f t="shared" si="29"/>
        <v>-</v>
      </c>
      <c r="H139" s="178" t="str">
        <f t="shared" si="29"/>
        <v>-</v>
      </c>
      <c r="I139" s="178" t="str">
        <f t="shared" si="29"/>
        <v>-</v>
      </c>
      <c r="J139" s="178" t="str">
        <f t="shared" si="29"/>
        <v>-</v>
      </c>
      <c r="K139" s="178" t="str">
        <f t="shared" si="29"/>
        <v>-</v>
      </c>
      <c r="L139" s="178" t="str">
        <f t="shared" si="29"/>
        <v>-</v>
      </c>
      <c r="M139" s="178" t="str">
        <f t="shared" si="29"/>
        <v>-</v>
      </c>
      <c r="N139" s="178" t="str">
        <f t="shared" si="29"/>
        <v>-</v>
      </c>
      <c r="O139" s="178" t="str">
        <f t="shared" si="29"/>
        <v>-</v>
      </c>
      <c r="P139" s="178" t="str">
        <f t="shared" si="29"/>
        <v>-</v>
      </c>
      <c r="Q139" s="178" t="str">
        <f t="shared" si="29"/>
        <v>-</v>
      </c>
      <c r="R139" s="178" t="str">
        <f t="shared" si="29"/>
        <v>-</v>
      </c>
      <c r="S139" s="178" t="str">
        <f t="shared" si="29"/>
        <v>-</v>
      </c>
      <c r="T139" s="178" t="str">
        <f t="shared" si="29"/>
        <v>-</v>
      </c>
      <c r="U139" s="178" t="str">
        <f t="shared" si="29"/>
        <v>-</v>
      </c>
      <c r="V139" s="178" t="str">
        <f t="shared" si="31"/>
        <v>-</v>
      </c>
      <c r="W139" s="178" t="str">
        <f t="shared" si="31"/>
        <v>-</v>
      </c>
      <c r="X139" s="178" t="str">
        <f t="shared" si="31"/>
        <v>-</v>
      </c>
      <c r="Y139" s="178" t="str">
        <f t="shared" si="31"/>
        <v>-</v>
      </c>
      <c r="Z139" s="178" t="str">
        <f t="shared" si="31"/>
        <v>-</v>
      </c>
      <c r="AA139" s="178" t="str">
        <f t="shared" si="31"/>
        <v>-</v>
      </c>
      <c r="AB139" s="178" t="str">
        <f t="shared" si="31"/>
        <v>-</v>
      </c>
      <c r="AC139" s="178" t="str">
        <f t="shared" si="31"/>
        <v>-</v>
      </c>
      <c r="AD139" s="178" t="str">
        <f t="shared" si="31"/>
        <v>-</v>
      </c>
      <c r="AE139" s="178" t="str">
        <f t="shared" ref="AE139:BT141" si="32">IFERROR(AE99/AE39,"-")</f>
        <v>-</v>
      </c>
      <c r="AF139" s="178" t="str">
        <f t="shared" si="32"/>
        <v>-</v>
      </c>
      <c r="AG139" s="178" t="str">
        <f t="shared" si="32"/>
        <v>-</v>
      </c>
      <c r="AH139" s="178" t="str">
        <f t="shared" si="32"/>
        <v>-</v>
      </c>
      <c r="AI139" s="178" t="str">
        <f t="shared" si="32"/>
        <v>-</v>
      </c>
      <c r="AJ139" s="178" t="str">
        <f t="shared" si="32"/>
        <v>-</v>
      </c>
      <c r="AK139" s="178" t="str">
        <f t="shared" si="32"/>
        <v>-</v>
      </c>
      <c r="AL139" s="178" t="str">
        <f t="shared" si="32"/>
        <v>-</v>
      </c>
      <c r="AM139" s="178" t="str">
        <f t="shared" si="32"/>
        <v>-</v>
      </c>
      <c r="AN139" s="178" t="str">
        <f t="shared" si="32"/>
        <v>-</v>
      </c>
      <c r="AO139" s="178" t="str">
        <f t="shared" si="32"/>
        <v>-</v>
      </c>
      <c r="AP139" s="178" t="str">
        <f t="shared" si="32"/>
        <v>-</v>
      </c>
      <c r="AQ139" s="178" t="str">
        <f t="shared" si="32"/>
        <v>-</v>
      </c>
      <c r="AR139" s="178" t="str">
        <f t="shared" si="32"/>
        <v>-</v>
      </c>
      <c r="AS139" s="178" t="str">
        <f t="shared" si="32"/>
        <v>-</v>
      </c>
      <c r="AT139" s="178" t="str">
        <f t="shared" si="32"/>
        <v>-</v>
      </c>
      <c r="AU139" s="178" t="str">
        <f t="shared" si="32"/>
        <v>-</v>
      </c>
      <c r="AV139" s="178" t="str">
        <f t="shared" si="32"/>
        <v>-</v>
      </c>
      <c r="AW139" s="178" t="str">
        <f t="shared" si="32"/>
        <v>-</v>
      </c>
      <c r="AX139" s="178" t="str">
        <f t="shared" si="32"/>
        <v>-</v>
      </c>
      <c r="AY139" s="178" t="str">
        <f t="shared" si="32"/>
        <v>-</v>
      </c>
      <c r="AZ139" s="178" t="str">
        <f t="shared" si="32"/>
        <v>-</v>
      </c>
      <c r="BA139" s="178" t="str">
        <f t="shared" si="32"/>
        <v>-</v>
      </c>
      <c r="BB139" s="178" t="str">
        <f t="shared" si="32"/>
        <v>-</v>
      </c>
      <c r="BC139" s="178" t="str">
        <f t="shared" si="32"/>
        <v>-</v>
      </c>
      <c r="BD139" s="178" t="str">
        <f t="shared" si="32"/>
        <v>-</v>
      </c>
      <c r="BE139" s="178" t="str">
        <f t="shared" si="32"/>
        <v>-</v>
      </c>
      <c r="BF139" s="178" t="str">
        <f t="shared" si="32"/>
        <v>-</v>
      </c>
      <c r="BG139" s="178" t="str">
        <f t="shared" si="32"/>
        <v>-</v>
      </c>
      <c r="BH139" s="178" t="str">
        <f t="shared" si="32"/>
        <v>-</v>
      </c>
      <c r="BI139" s="178" t="str">
        <f t="shared" si="32"/>
        <v>-</v>
      </c>
      <c r="BJ139" s="178" t="str">
        <f t="shared" si="32"/>
        <v>-</v>
      </c>
      <c r="BK139" s="178" t="str">
        <f t="shared" si="32"/>
        <v>-</v>
      </c>
      <c r="BL139" s="178" t="str">
        <f t="shared" si="32"/>
        <v>-</v>
      </c>
      <c r="BM139" s="178">
        <f t="shared" si="32"/>
        <v>69.523456033867589</v>
      </c>
      <c r="BN139" s="178">
        <f t="shared" si="32"/>
        <v>80.93362193250988</v>
      </c>
      <c r="BO139" s="178">
        <f t="shared" si="32"/>
        <v>48.262303561622005</v>
      </c>
      <c r="BP139" s="178">
        <f t="shared" si="32"/>
        <v>40.322505226438828</v>
      </c>
      <c r="BQ139" s="178">
        <f t="shared" si="32"/>
        <v>44.465531828043488</v>
      </c>
      <c r="BR139" s="178">
        <f t="shared" si="32"/>
        <v>45.887204555934403</v>
      </c>
      <c r="BS139" s="178">
        <f t="shared" si="32"/>
        <v>50.342424161576766</v>
      </c>
      <c r="BT139" s="178">
        <f t="shared" si="32"/>
        <v>48.605456338430116</v>
      </c>
      <c r="BU139" s="178">
        <f t="shared" si="28"/>
        <v>48.420892486487645</v>
      </c>
    </row>
    <row r="140" spans="1:73" outlineLevel="1">
      <c r="A140" s="355"/>
      <c r="B140" s="163" t="s">
        <v>167</v>
      </c>
      <c r="F140" s="178" t="str">
        <f t="shared" si="29"/>
        <v>-</v>
      </c>
      <c r="G140" s="178" t="str">
        <f t="shared" si="29"/>
        <v>-</v>
      </c>
      <c r="H140" s="178" t="str">
        <f t="shared" si="29"/>
        <v>-</v>
      </c>
      <c r="I140" s="178" t="str">
        <f t="shared" si="29"/>
        <v>-</v>
      </c>
      <c r="J140" s="178" t="str">
        <f t="shared" si="29"/>
        <v>-</v>
      </c>
      <c r="K140" s="178" t="str">
        <f t="shared" si="29"/>
        <v>-</v>
      </c>
      <c r="L140" s="178" t="str">
        <f t="shared" si="29"/>
        <v>-</v>
      </c>
      <c r="M140" s="178" t="str">
        <f t="shared" si="29"/>
        <v>-</v>
      </c>
      <c r="N140" s="178" t="str">
        <f t="shared" si="29"/>
        <v>-</v>
      </c>
      <c r="O140" s="178" t="str">
        <f t="shared" si="29"/>
        <v>-</v>
      </c>
      <c r="P140" s="178" t="str">
        <f t="shared" si="29"/>
        <v>-</v>
      </c>
      <c r="Q140" s="178" t="str">
        <f t="shared" si="29"/>
        <v>-</v>
      </c>
      <c r="R140" s="178" t="str">
        <f t="shared" si="29"/>
        <v>-</v>
      </c>
      <c r="S140" s="178" t="str">
        <f t="shared" si="29"/>
        <v>-</v>
      </c>
      <c r="T140" s="178" t="str">
        <f t="shared" si="29"/>
        <v>-</v>
      </c>
      <c r="U140" s="178" t="str">
        <f t="shared" si="29"/>
        <v>-</v>
      </c>
      <c r="V140" s="178" t="str">
        <f t="shared" ref="V140:BT143" si="33">IFERROR(V100/V40,"-")</f>
        <v>-</v>
      </c>
      <c r="W140" s="178" t="str">
        <f t="shared" si="33"/>
        <v>-</v>
      </c>
      <c r="X140" s="178" t="str">
        <f t="shared" si="33"/>
        <v>-</v>
      </c>
      <c r="Y140" s="178" t="str">
        <f t="shared" si="33"/>
        <v>-</v>
      </c>
      <c r="Z140" s="178" t="str">
        <f t="shared" si="33"/>
        <v>-</v>
      </c>
      <c r="AA140" s="178" t="str">
        <f t="shared" si="33"/>
        <v>-</v>
      </c>
      <c r="AB140" s="178" t="str">
        <f t="shared" si="33"/>
        <v>-</v>
      </c>
      <c r="AC140" s="178" t="str">
        <f t="shared" si="33"/>
        <v>-</v>
      </c>
      <c r="AD140" s="178" t="str">
        <f t="shared" si="33"/>
        <v>-</v>
      </c>
      <c r="AE140" s="178" t="str">
        <f t="shared" si="33"/>
        <v>-</v>
      </c>
      <c r="AF140" s="178" t="str">
        <f t="shared" si="33"/>
        <v>-</v>
      </c>
      <c r="AG140" s="178" t="str">
        <f t="shared" si="33"/>
        <v>-</v>
      </c>
      <c r="AH140" s="178" t="str">
        <f t="shared" si="33"/>
        <v>-</v>
      </c>
      <c r="AI140" s="178" t="str">
        <f t="shared" si="33"/>
        <v>-</v>
      </c>
      <c r="AJ140" s="178" t="str">
        <f t="shared" si="33"/>
        <v>-</v>
      </c>
      <c r="AK140" s="178" t="str">
        <f t="shared" si="33"/>
        <v>-</v>
      </c>
      <c r="AL140" s="178" t="str">
        <f t="shared" si="33"/>
        <v>-</v>
      </c>
      <c r="AM140" s="178" t="str">
        <f t="shared" si="33"/>
        <v>-</v>
      </c>
      <c r="AN140" s="178" t="str">
        <f t="shared" si="33"/>
        <v>-</v>
      </c>
      <c r="AO140" s="178" t="str">
        <f t="shared" si="33"/>
        <v>-</v>
      </c>
      <c r="AP140" s="178" t="str">
        <f t="shared" si="33"/>
        <v>-</v>
      </c>
      <c r="AQ140" s="178" t="str">
        <f t="shared" si="33"/>
        <v>-</v>
      </c>
      <c r="AR140" s="178" t="str">
        <f t="shared" si="33"/>
        <v>-</v>
      </c>
      <c r="AS140" s="178" t="str">
        <f t="shared" si="33"/>
        <v>-</v>
      </c>
      <c r="AT140" s="178" t="str">
        <f t="shared" si="33"/>
        <v>-</v>
      </c>
      <c r="AU140" s="178" t="str">
        <f t="shared" si="33"/>
        <v>-</v>
      </c>
      <c r="AV140" s="178" t="str">
        <f t="shared" si="33"/>
        <v>-</v>
      </c>
      <c r="AW140" s="178" t="str">
        <f t="shared" si="33"/>
        <v>-</v>
      </c>
      <c r="AX140" s="178" t="str">
        <f t="shared" si="33"/>
        <v>-</v>
      </c>
      <c r="AY140" s="178" t="str">
        <f t="shared" si="33"/>
        <v>-</v>
      </c>
      <c r="AZ140" s="178" t="str">
        <f t="shared" si="33"/>
        <v>-</v>
      </c>
      <c r="BA140" s="178" t="str">
        <f t="shared" si="33"/>
        <v>-</v>
      </c>
      <c r="BB140" s="178" t="str">
        <f t="shared" si="33"/>
        <v>-</v>
      </c>
      <c r="BC140" s="178" t="str">
        <f t="shared" si="33"/>
        <v>-</v>
      </c>
      <c r="BD140" s="178" t="str">
        <f t="shared" si="33"/>
        <v>-</v>
      </c>
      <c r="BE140" s="178" t="str">
        <f t="shared" si="33"/>
        <v>-</v>
      </c>
      <c r="BF140" s="178" t="str">
        <f t="shared" si="33"/>
        <v>-</v>
      </c>
      <c r="BG140" s="178" t="str">
        <f t="shared" si="33"/>
        <v>-</v>
      </c>
      <c r="BH140" s="178" t="str">
        <f t="shared" si="33"/>
        <v>-</v>
      </c>
      <c r="BI140" s="178" t="str">
        <f t="shared" si="33"/>
        <v>-</v>
      </c>
      <c r="BJ140" s="178" t="str">
        <f t="shared" si="33"/>
        <v>-</v>
      </c>
      <c r="BK140" s="178" t="str">
        <f t="shared" si="33"/>
        <v>-</v>
      </c>
      <c r="BL140" s="178" t="str">
        <f t="shared" si="33"/>
        <v>-</v>
      </c>
      <c r="BM140" s="178" t="str">
        <f t="shared" si="33"/>
        <v>-</v>
      </c>
      <c r="BN140" s="178">
        <f t="shared" si="33"/>
        <v>107.65957108664297</v>
      </c>
      <c r="BO140" s="178">
        <f t="shared" si="33"/>
        <v>93.778412305242355</v>
      </c>
      <c r="BP140" s="178">
        <f t="shared" si="33"/>
        <v>61.457340751674806</v>
      </c>
      <c r="BQ140" s="178">
        <f t="shared" si="33"/>
        <v>62.750834563415467</v>
      </c>
      <c r="BR140" s="178">
        <f t="shared" si="33"/>
        <v>59.903735664812082</v>
      </c>
      <c r="BS140" s="178">
        <f t="shared" si="32"/>
        <v>53.84930169183604</v>
      </c>
      <c r="BT140" s="178">
        <f t="shared" si="32"/>
        <v>74.795253775405925</v>
      </c>
      <c r="BU140" s="178">
        <f t="shared" si="28"/>
        <v>63.421687294197795</v>
      </c>
    </row>
    <row r="141" spans="1:73" outlineLevel="1">
      <c r="A141" s="355"/>
      <c r="B141" s="163" t="s">
        <v>168</v>
      </c>
      <c r="F141" s="178" t="str">
        <f t="shared" si="29"/>
        <v>-</v>
      </c>
      <c r="G141" s="178" t="str">
        <f t="shared" si="29"/>
        <v>-</v>
      </c>
      <c r="H141" s="178" t="str">
        <f t="shared" si="29"/>
        <v>-</v>
      </c>
      <c r="I141" s="178" t="str">
        <f t="shared" si="29"/>
        <v>-</v>
      </c>
      <c r="J141" s="178" t="str">
        <f t="shared" si="29"/>
        <v>-</v>
      </c>
      <c r="K141" s="178" t="str">
        <f t="shared" si="29"/>
        <v>-</v>
      </c>
      <c r="L141" s="178" t="str">
        <f t="shared" si="29"/>
        <v>-</v>
      </c>
      <c r="M141" s="178" t="str">
        <f t="shared" si="29"/>
        <v>-</v>
      </c>
      <c r="N141" s="178" t="str">
        <f t="shared" si="29"/>
        <v>-</v>
      </c>
      <c r="O141" s="178" t="str">
        <f t="shared" si="29"/>
        <v>-</v>
      </c>
      <c r="P141" s="178" t="str">
        <f t="shared" si="29"/>
        <v>-</v>
      </c>
      <c r="Q141" s="178" t="str">
        <f t="shared" si="29"/>
        <v>-</v>
      </c>
      <c r="R141" s="178" t="str">
        <f t="shared" si="29"/>
        <v>-</v>
      </c>
      <c r="S141" s="178" t="str">
        <f t="shared" si="29"/>
        <v>-</v>
      </c>
      <c r="T141" s="178" t="str">
        <f t="shared" si="29"/>
        <v>-</v>
      </c>
      <c r="U141" s="178" t="str">
        <f t="shared" si="29"/>
        <v>-</v>
      </c>
      <c r="V141" s="178" t="str">
        <f t="shared" si="33"/>
        <v>-</v>
      </c>
      <c r="W141" s="178" t="str">
        <f t="shared" si="33"/>
        <v>-</v>
      </c>
      <c r="X141" s="178" t="str">
        <f t="shared" si="33"/>
        <v>-</v>
      </c>
      <c r="Y141" s="178" t="str">
        <f t="shared" si="33"/>
        <v>-</v>
      </c>
      <c r="Z141" s="178" t="str">
        <f t="shared" si="33"/>
        <v>-</v>
      </c>
      <c r="AA141" s="178" t="str">
        <f t="shared" si="33"/>
        <v>-</v>
      </c>
      <c r="AB141" s="178" t="str">
        <f t="shared" si="33"/>
        <v>-</v>
      </c>
      <c r="AC141" s="178" t="str">
        <f t="shared" si="33"/>
        <v>-</v>
      </c>
      <c r="AD141" s="178" t="str">
        <f t="shared" si="33"/>
        <v>-</v>
      </c>
      <c r="AE141" s="178" t="str">
        <f t="shared" si="33"/>
        <v>-</v>
      </c>
      <c r="AF141" s="178" t="str">
        <f t="shared" si="33"/>
        <v>-</v>
      </c>
      <c r="AG141" s="178" t="str">
        <f t="shared" si="33"/>
        <v>-</v>
      </c>
      <c r="AH141" s="178" t="str">
        <f t="shared" si="33"/>
        <v>-</v>
      </c>
      <c r="AI141" s="178" t="str">
        <f t="shared" si="33"/>
        <v>-</v>
      </c>
      <c r="AJ141" s="178" t="str">
        <f t="shared" si="33"/>
        <v>-</v>
      </c>
      <c r="AK141" s="178" t="str">
        <f t="shared" si="33"/>
        <v>-</v>
      </c>
      <c r="AL141" s="178" t="str">
        <f t="shared" si="33"/>
        <v>-</v>
      </c>
      <c r="AM141" s="178" t="str">
        <f t="shared" si="33"/>
        <v>-</v>
      </c>
      <c r="AN141" s="178" t="str">
        <f t="shared" si="33"/>
        <v>-</v>
      </c>
      <c r="AO141" s="178" t="str">
        <f t="shared" si="33"/>
        <v>-</v>
      </c>
      <c r="AP141" s="178" t="str">
        <f t="shared" si="33"/>
        <v>-</v>
      </c>
      <c r="AQ141" s="178" t="str">
        <f t="shared" si="33"/>
        <v>-</v>
      </c>
      <c r="AR141" s="178" t="str">
        <f t="shared" si="33"/>
        <v>-</v>
      </c>
      <c r="AS141" s="178" t="str">
        <f t="shared" si="33"/>
        <v>-</v>
      </c>
      <c r="AT141" s="178" t="str">
        <f t="shared" si="33"/>
        <v>-</v>
      </c>
      <c r="AU141" s="178" t="str">
        <f t="shared" si="33"/>
        <v>-</v>
      </c>
      <c r="AV141" s="178" t="str">
        <f t="shared" si="33"/>
        <v>-</v>
      </c>
      <c r="AW141" s="178" t="str">
        <f t="shared" si="33"/>
        <v>-</v>
      </c>
      <c r="AX141" s="178" t="str">
        <f t="shared" si="33"/>
        <v>-</v>
      </c>
      <c r="AY141" s="178" t="str">
        <f t="shared" si="33"/>
        <v>-</v>
      </c>
      <c r="AZ141" s="178" t="str">
        <f t="shared" si="33"/>
        <v>-</v>
      </c>
      <c r="BA141" s="178" t="str">
        <f t="shared" si="33"/>
        <v>-</v>
      </c>
      <c r="BB141" s="178" t="str">
        <f t="shared" si="33"/>
        <v>-</v>
      </c>
      <c r="BC141" s="178" t="str">
        <f t="shared" si="33"/>
        <v>-</v>
      </c>
      <c r="BD141" s="178" t="str">
        <f t="shared" si="33"/>
        <v>-</v>
      </c>
      <c r="BE141" s="178" t="str">
        <f t="shared" si="33"/>
        <v>-</v>
      </c>
      <c r="BF141" s="178" t="str">
        <f t="shared" si="33"/>
        <v>-</v>
      </c>
      <c r="BG141" s="178" t="str">
        <f t="shared" si="33"/>
        <v>-</v>
      </c>
      <c r="BH141" s="178" t="str">
        <f t="shared" si="33"/>
        <v>-</v>
      </c>
      <c r="BI141" s="178" t="str">
        <f t="shared" si="33"/>
        <v>-</v>
      </c>
      <c r="BJ141" s="178" t="str">
        <f t="shared" si="33"/>
        <v>-</v>
      </c>
      <c r="BK141" s="178" t="str">
        <f t="shared" si="33"/>
        <v>-</v>
      </c>
      <c r="BL141" s="178" t="str">
        <f t="shared" si="33"/>
        <v>-</v>
      </c>
      <c r="BM141" s="178" t="str">
        <f t="shared" si="33"/>
        <v>-</v>
      </c>
      <c r="BN141" s="178">
        <f t="shared" si="33"/>
        <v>140.18607570007399</v>
      </c>
      <c r="BO141" s="178">
        <f t="shared" si="33"/>
        <v>103.54214389507806</v>
      </c>
      <c r="BP141" s="178">
        <f t="shared" si="33"/>
        <v>92.442646736856688</v>
      </c>
      <c r="BQ141" s="178">
        <f t="shared" si="33"/>
        <v>95.120255188053733</v>
      </c>
      <c r="BR141" s="178">
        <f t="shared" si="33"/>
        <v>83.721376772124458</v>
      </c>
      <c r="BS141" s="178">
        <f t="shared" si="32"/>
        <v>95.424715514430147</v>
      </c>
      <c r="BT141" s="178">
        <f t="shared" si="32"/>
        <v>111.71415432142354</v>
      </c>
      <c r="BU141" s="178">
        <f t="shared" si="28"/>
        <v>101.79206628315771</v>
      </c>
    </row>
    <row r="142" spans="1:73" outlineLevel="1">
      <c r="A142" s="355"/>
      <c r="B142" s="163" t="s">
        <v>169</v>
      </c>
      <c r="F142" s="178" t="str">
        <f t="shared" si="29"/>
        <v>-</v>
      </c>
      <c r="G142" s="178" t="str">
        <f t="shared" si="29"/>
        <v>-</v>
      </c>
      <c r="H142" s="178" t="str">
        <f t="shared" si="29"/>
        <v>-</v>
      </c>
      <c r="I142" s="178" t="str">
        <f t="shared" si="29"/>
        <v>-</v>
      </c>
      <c r="J142" s="178" t="str">
        <f t="shared" si="29"/>
        <v>-</v>
      </c>
      <c r="K142" s="178" t="str">
        <f t="shared" si="29"/>
        <v>-</v>
      </c>
      <c r="L142" s="178" t="str">
        <f t="shared" si="29"/>
        <v>-</v>
      </c>
      <c r="M142" s="178" t="str">
        <f t="shared" si="29"/>
        <v>-</v>
      </c>
      <c r="N142" s="178" t="str">
        <f t="shared" si="29"/>
        <v>-</v>
      </c>
      <c r="O142" s="178" t="str">
        <f t="shared" si="29"/>
        <v>-</v>
      </c>
      <c r="P142" s="178" t="str">
        <f t="shared" si="29"/>
        <v>-</v>
      </c>
      <c r="Q142" s="178" t="str">
        <f t="shared" si="29"/>
        <v>-</v>
      </c>
      <c r="R142" s="178" t="str">
        <f t="shared" si="29"/>
        <v>-</v>
      </c>
      <c r="S142" s="178" t="str">
        <f t="shared" si="29"/>
        <v>-</v>
      </c>
      <c r="T142" s="178" t="str">
        <f t="shared" si="29"/>
        <v>-</v>
      </c>
      <c r="U142" s="178" t="str">
        <f t="shared" si="29"/>
        <v>-</v>
      </c>
      <c r="V142" s="178" t="str">
        <f t="shared" si="33"/>
        <v>-</v>
      </c>
      <c r="W142" s="178" t="str">
        <f t="shared" si="33"/>
        <v>-</v>
      </c>
      <c r="X142" s="178" t="str">
        <f t="shared" si="33"/>
        <v>-</v>
      </c>
      <c r="Y142" s="178" t="str">
        <f t="shared" si="33"/>
        <v>-</v>
      </c>
      <c r="Z142" s="178" t="str">
        <f t="shared" si="33"/>
        <v>-</v>
      </c>
      <c r="AA142" s="178" t="str">
        <f t="shared" si="33"/>
        <v>-</v>
      </c>
      <c r="AB142" s="178" t="str">
        <f t="shared" si="33"/>
        <v>-</v>
      </c>
      <c r="AC142" s="178" t="str">
        <f t="shared" si="33"/>
        <v>-</v>
      </c>
      <c r="AD142" s="178" t="str">
        <f t="shared" si="33"/>
        <v>-</v>
      </c>
      <c r="AE142" s="178" t="str">
        <f t="shared" si="33"/>
        <v>-</v>
      </c>
      <c r="AF142" s="178" t="str">
        <f t="shared" si="33"/>
        <v>-</v>
      </c>
      <c r="AG142" s="178" t="str">
        <f t="shared" si="33"/>
        <v>-</v>
      </c>
      <c r="AH142" s="178" t="str">
        <f t="shared" si="33"/>
        <v>-</v>
      </c>
      <c r="AI142" s="178" t="str">
        <f t="shared" si="33"/>
        <v>-</v>
      </c>
      <c r="AJ142" s="178" t="str">
        <f t="shared" si="33"/>
        <v>-</v>
      </c>
      <c r="AK142" s="178" t="str">
        <f t="shared" si="33"/>
        <v>-</v>
      </c>
      <c r="AL142" s="178" t="str">
        <f t="shared" si="33"/>
        <v>-</v>
      </c>
      <c r="AM142" s="178" t="str">
        <f t="shared" si="33"/>
        <v>-</v>
      </c>
      <c r="AN142" s="178" t="str">
        <f t="shared" si="33"/>
        <v>-</v>
      </c>
      <c r="AO142" s="178" t="str">
        <f t="shared" si="33"/>
        <v>-</v>
      </c>
      <c r="AP142" s="178" t="str">
        <f t="shared" si="33"/>
        <v>-</v>
      </c>
      <c r="AQ142" s="178" t="str">
        <f t="shared" si="33"/>
        <v>-</v>
      </c>
      <c r="AR142" s="178" t="str">
        <f t="shared" si="33"/>
        <v>-</v>
      </c>
      <c r="AS142" s="178" t="str">
        <f t="shared" si="33"/>
        <v>-</v>
      </c>
      <c r="AT142" s="178" t="str">
        <f t="shared" si="33"/>
        <v>-</v>
      </c>
      <c r="AU142" s="178" t="str">
        <f t="shared" si="33"/>
        <v>-</v>
      </c>
      <c r="AV142" s="178" t="str">
        <f t="shared" si="33"/>
        <v>-</v>
      </c>
      <c r="AW142" s="178" t="str">
        <f t="shared" si="33"/>
        <v>-</v>
      </c>
      <c r="AX142" s="178" t="str">
        <f t="shared" si="33"/>
        <v>-</v>
      </c>
      <c r="AY142" s="178" t="str">
        <f t="shared" si="33"/>
        <v>-</v>
      </c>
      <c r="AZ142" s="178" t="str">
        <f t="shared" si="33"/>
        <v>-</v>
      </c>
      <c r="BA142" s="178" t="str">
        <f t="shared" si="33"/>
        <v>-</v>
      </c>
      <c r="BB142" s="178" t="str">
        <f t="shared" si="33"/>
        <v>-</v>
      </c>
      <c r="BC142" s="178" t="str">
        <f t="shared" si="33"/>
        <v>-</v>
      </c>
      <c r="BD142" s="178" t="str">
        <f t="shared" si="33"/>
        <v>-</v>
      </c>
      <c r="BE142" s="178" t="str">
        <f t="shared" si="33"/>
        <v>-</v>
      </c>
      <c r="BF142" s="178" t="str">
        <f t="shared" si="33"/>
        <v>-</v>
      </c>
      <c r="BG142" s="178" t="str">
        <f t="shared" si="33"/>
        <v>-</v>
      </c>
      <c r="BH142" s="178" t="str">
        <f t="shared" si="33"/>
        <v>-</v>
      </c>
      <c r="BI142" s="178" t="str">
        <f t="shared" si="33"/>
        <v>-</v>
      </c>
      <c r="BJ142" s="178" t="str">
        <f t="shared" si="33"/>
        <v>-</v>
      </c>
      <c r="BK142" s="178" t="str">
        <f t="shared" si="33"/>
        <v>-</v>
      </c>
      <c r="BL142" s="178" t="str">
        <f t="shared" si="33"/>
        <v>-</v>
      </c>
      <c r="BM142" s="178" t="str">
        <f t="shared" si="33"/>
        <v>-</v>
      </c>
      <c r="BN142" s="178">
        <f t="shared" si="33"/>
        <v>201.81945898778361</v>
      </c>
      <c r="BO142" s="178">
        <f t="shared" si="33"/>
        <v>297.55116230366491</v>
      </c>
      <c r="BP142" s="178">
        <f t="shared" si="33"/>
        <v>172.48812216404886</v>
      </c>
      <c r="BQ142" s="178">
        <f t="shared" si="33"/>
        <v>191.3193926701571</v>
      </c>
      <c r="BR142" s="178">
        <f t="shared" si="33"/>
        <v>188.48167539267016</v>
      </c>
      <c r="BS142" s="178">
        <f t="shared" si="33"/>
        <v>191.62303664921467</v>
      </c>
      <c r="BT142" s="178">
        <f t="shared" si="33"/>
        <v>191.62303664921467</v>
      </c>
      <c r="BU142" s="178">
        <f t="shared" si="28"/>
        <v>148.75852688558575</v>
      </c>
    </row>
    <row r="143" spans="1:73" outlineLevel="1">
      <c r="A143" s="355"/>
      <c r="B143" s="163" t="s">
        <v>170</v>
      </c>
      <c r="F143" s="178" t="str">
        <f t="shared" si="29"/>
        <v>-</v>
      </c>
      <c r="G143" s="178" t="str">
        <f t="shared" si="29"/>
        <v>-</v>
      </c>
      <c r="H143" s="178" t="str">
        <f t="shared" si="29"/>
        <v>-</v>
      </c>
      <c r="I143" s="178" t="str">
        <f t="shared" si="29"/>
        <v>-</v>
      </c>
      <c r="J143" s="178" t="str">
        <f t="shared" si="29"/>
        <v>-</v>
      </c>
      <c r="K143" s="178" t="str">
        <f t="shared" si="29"/>
        <v>-</v>
      </c>
      <c r="L143" s="178" t="str">
        <f t="shared" si="29"/>
        <v>-</v>
      </c>
      <c r="M143" s="178" t="str">
        <f t="shared" si="29"/>
        <v>-</v>
      </c>
      <c r="N143" s="178" t="str">
        <f t="shared" si="29"/>
        <v>-</v>
      </c>
      <c r="O143" s="178" t="str">
        <f t="shared" si="29"/>
        <v>-</v>
      </c>
      <c r="P143" s="178" t="str">
        <f t="shared" si="29"/>
        <v>-</v>
      </c>
      <c r="Q143" s="178" t="str">
        <f t="shared" si="29"/>
        <v>-</v>
      </c>
      <c r="R143" s="178" t="str">
        <f t="shared" si="29"/>
        <v>-</v>
      </c>
      <c r="S143" s="178" t="str">
        <f t="shared" si="29"/>
        <v>-</v>
      </c>
      <c r="T143" s="178" t="str">
        <f t="shared" si="29"/>
        <v>-</v>
      </c>
      <c r="U143" s="178" t="str">
        <f t="shared" si="29"/>
        <v>-</v>
      </c>
      <c r="V143" s="178" t="str">
        <f t="shared" si="33"/>
        <v>-</v>
      </c>
      <c r="W143" s="178" t="str">
        <f t="shared" si="33"/>
        <v>-</v>
      </c>
      <c r="X143" s="178" t="str">
        <f t="shared" si="33"/>
        <v>-</v>
      </c>
      <c r="Y143" s="178" t="str">
        <f t="shared" si="33"/>
        <v>-</v>
      </c>
      <c r="Z143" s="178" t="str">
        <f t="shared" si="33"/>
        <v>-</v>
      </c>
      <c r="AA143" s="178" t="str">
        <f t="shared" si="33"/>
        <v>-</v>
      </c>
      <c r="AB143" s="178" t="str">
        <f t="shared" si="33"/>
        <v>-</v>
      </c>
      <c r="AC143" s="178" t="str">
        <f t="shared" si="33"/>
        <v>-</v>
      </c>
      <c r="AD143" s="178" t="str">
        <f t="shared" si="33"/>
        <v>-</v>
      </c>
      <c r="AE143" s="178" t="str">
        <f t="shared" si="33"/>
        <v>-</v>
      </c>
      <c r="AF143" s="178" t="str">
        <f t="shared" si="33"/>
        <v>-</v>
      </c>
      <c r="AG143" s="178" t="str">
        <f t="shared" si="33"/>
        <v>-</v>
      </c>
      <c r="AH143" s="178" t="str">
        <f t="shared" si="33"/>
        <v>-</v>
      </c>
      <c r="AI143" s="178" t="str">
        <f t="shared" si="33"/>
        <v>-</v>
      </c>
      <c r="AJ143" s="178" t="str">
        <f t="shared" si="33"/>
        <v>-</v>
      </c>
      <c r="AK143" s="178" t="str">
        <f t="shared" si="33"/>
        <v>-</v>
      </c>
      <c r="AL143" s="178" t="str">
        <f t="shared" si="33"/>
        <v>-</v>
      </c>
      <c r="AM143" s="178" t="str">
        <f t="shared" si="33"/>
        <v>-</v>
      </c>
      <c r="AN143" s="178" t="str">
        <f t="shared" si="33"/>
        <v>-</v>
      </c>
      <c r="AO143" s="178" t="str">
        <f t="shared" si="33"/>
        <v>-</v>
      </c>
      <c r="AP143" s="178" t="str">
        <f t="shared" si="33"/>
        <v>-</v>
      </c>
      <c r="AQ143" s="178" t="str">
        <f t="shared" si="33"/>
        <v>-</v>
      </c>
      <c r="AR143" s="178" t="str">
        <f t="shared" si="33"/>
        <v>-</v>
      </c>
      <c r="AS143" s="178" t="str">
        <f t="shared" si="33"/>
        <v>-</v>
      </c>
      <c r="AT143" s="178" t="str">
        <f t="shared" si="33"/>
        <v>-</v>
      </c>
      <c r="AU143" s="178" t="str">
        <f t="shared" si="33"/>
        <v>-</v>
      </c>
      <c r="AV143" s="178" t="str">
        <f t="shared" si="33"/>
        <v>-</v>
      </c>
      <c r="AW143" s="178" t="str">
        <f t="shared" si="33"/>
        <v>-</v>
      </c>
      <c r="AX143" s="178" t="str">
        <f t="shared" si="33"/>
        <v>-</v>
      </c>
      <c r="AY143" s="178" t="str">
        <f t="shared" si="33"/>
        <v>-</v>
      </c>
      <c r="AZ143" s="178" t="str">
        <f t="shared" si="33"/>
        <v>-</v>
      </c>
      <c r="BA143" s="178" t="str">
        <f t="shared" si="33"/>
        <v>-</v>
      </c>
      <c r="BB143" s="178" t="str">
        <f t="shared" si="33"/>
        <v>-</v>
      </c>
      <c r="BC143" s="178" t="str">
        <f t="shared" si="33"/>
        <v>-</v>
      </c>
      <c r="BD143" s="178" t="str">
        <f t="shared" si="33"/>
        <v>-</v>
      </c>
      <c r="BE143" s="178" t="str">
        <f t="shared" si="33"/>
        <v>-</v>
      </c>
      <c r="BF143" s="178" t="str">
        <f t="shared" si="33"/>
        <v>-</v>
      </c>
      <c r="BG143" s="178" t="str">
        <f t="shared" si="33"/>
        <v>-</v>
      </c>
      <c r="BH143" s="178" t="str">
        <f t="shared" si="33"/>
        <v>-</v>
      </c>
      <c r="BI143" s="178" t="str">
        <f t="shared" si="33"/>
        <v>-</v>
      </c>
      <c r="BJ143" s="178" t="str">
        <f t="shared" si="33"/>
        <v>-</v>
      </c>
      <c r="BK143" s="178" t="str">
        <f t="shared" si="33"/>
        <v>-</v>
      </c>
      <c r="BL143" s="178" t="str">
        <f t="shared" si="33"/>
        <v>-</v>
      </c>
      <c r="BM143" s="178" t="str">
        <f t="shared" si="33"/>
        <v>-</v>
      </c>
      <c r="BN143" s="178">
        <f t="shared" si="33"/>
        <v>139.22498003629764</v>
      </c>
      <c r="BO143" s="178">
        <f t="shared" si="33"/>
        <v>281.4217568058076</v>
      </c>
      <c r="BP143" s="178">
        <f t="shared" si="33"/>
        <v>151.00401451905626</v>
      </c>
      <c r="BQ143" s="178">
        <f t="shared" si="33"/>
        <v>143.66631578947369</v>
      </c>
      <c r="BR143" s="178">
        <f t="shared" si="33"/>
        <v>137.20508166969148</v>
      </c>
      <c r="BS143" s="178">
        <f t="shared" si="33"/>
        <v>155.7168784029038</v>
      </c>
      <c r="BT143" s="178">
        <f t="shared" si="33"/>
        <v>121.59709618874773</v>
      </c>
      <c r="BU143" s="178">
        <f t="shared" si="28"/>
        <v>132.0065905989606</v>
      </c>
    </row>
    <row r="144" spans="1:73" outlineLevel="1">
      <c r="A144" s="355"/>
      <c r="B144" s="163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  <c r="AO144" s="178"/>
      <c r="AP144" s="178"/>
      <c r="AQ144" s="178"/>
      <c r="AR144" s="178"/>
      <c r="AS144" s="178"/>
      <c r="AT144" s="178"/>
      <c r="AU144" s="178"/>
      <c r="AV144" s="178"/>
      <c r="AW144" s="178"/>
      <c r="AX144" s="178"/>
      <c r="AY144" s="178"/>
      <c r="AZ144" s="178"/>
      <c r="BA144" s="178"/>
      <c r="BB144" s="178"/>
      <c r="BC144" s="178"/>
      <c r="BD144" s="178"/>
      <c r="BE144" s="178"/>
      <c r="BF144" s="178"/>
      <c r="BG144" s="178"/>
      <c r="BH144" s="178"/>
      <c r="BI144" s="178"/>
      <c r="BJ144" s="178"/>
      <c r="BK144" s="178"/>
      <c r="BL144" s="178"/>
      <c r="BM144" s="178"/>
      <c r="BN144" s="178"/>
      <c r="BO144" s="178"/>
      <c r="BP144" s="178"/>
      <c r="BQ144" s="178"/>
      <c r="BR144" s="178"/>
      <c r="BS144" s="178"/>
      <c r="BT144" s="178"/>
      <c r="BU144" s="178"/>
    </row>
    <row r="145" spans="1:73">
      <c r="A145" s="355"/>
      <c r="B145" s="194" t="s">
        <v>79</v>
      </c>
      <c r="F145" s="181">
        <f t="shared" ref="F145:BQ145" si="34">F105/F45</f>
        <v>131.05986476936914</v>
      </c>
      <c r="G145" s="181">
        <f t="shared" si="34"/>
        <v>79.20095432352565</v>
      </c>
      <c r="H145" s="181">
        <f t="shared" si="34"/>
        <v>74.47638571245021</v>
      </c>
      <c r="I145" s="181">
        <f t="shared" si="34"/>
        <v>76.059409931902877</v>
      </c>
      <c r="J145" s="181">
        <f t="shared" si="34"/>
        <v>82.828713221122953</v>
      </c>
      <c r="K145" s="181">
        <f t="shared" si="34"/>
        <v>84.065088654760373</v>
      </c>
      <c r="L145" s="181">
        <f t="shared" si="34"/>
        <v>84.563437299241926</v>
      </c>
      <c r="M145" s="181">
        <f t="shared" si="34"/>
        <v>83.064257355775425</v>
      </c>
      <c r="N145" s="181">
        <f t="shared" si="34"/>
        <v>82.086574527116781</v>
      </c>
      <c r="O145" s="181">
        <f t="shared" si="34"/>
        <v>86.216129873914966</v>
      </c>
      <c r="P145" s="181">
        <f t="shared" si="34"/>
        <v>81.383427862376465</v>
      </c>
      <c r="Q145" s="181">
        <f t="shared" si="34"/>
        <v>93.367336107916302</v>
      </c>
      <c r="R145" s="181">
        <f t="shared" si="34"/>
        <v>123.41731448676563</v>
      </c>
      <c r="S145" s="181">
        <f t="shared" si="34"/>
        <v>80.552181772979353</v>
      </c>
      <c r="T145" s="181">
        <f t="shared" si="34"/>
        <v>64.147543568562</v>
      </c>
      <c r="U145" s="181">
        <f t="shared" si="34"/>
        <v>-2.8978674454222122</v>
      </c>
      <c r="V145" s="181">
        <f t="shared" si="34"/>
        <v>4.707915756419963</v>
      </c>
      <c r="W145" s="181">
        <f t="shared" si="34"/>
        <v>4.6405271776307675</v>
      </c>
      <c r="X145" s="181">
        <f t="shared" si="34"/>
        <v>20.009214523691423</v>
      </c>
      <c r="Y145" s="181">
        <f t="shared" si="34"/>
        <v>40.158794191762887</v>
      </c>
      <c r="Z145" s="181">
        <f t="shared" si="34"/>
        <v>48.367316062021693</v>
      </c>
      <c r="AA145" s="181">
        <f t="shared" si="34"/>
        <v>67.18163338540613</v>
      </c>
      <c r="AB145" s="181">
        <f t="shared" si="34"/>
        <v>67.558757483331163</v>
      </c>
      <c r="AC145" s="181">
        <f t="shared" si="34"/>
        <v>75.7587572799047</v>
      </c>
      <c r="AD145" s="181">
        <f t="shared" si="34"/>
        <v>100.14493726090656</v>
      </c>
      <c r="AE145" s="181">
        <f t="shared" si="34"/>
        <v>75.492058973123221</v>
      </c>
      <c r="AF145" s="181">
        <f t="shared" si="34"/>
        <v>51.455589645584638</v>
      </c>
      <c r="AG145" s="181">
        <f t="shared" si="34"/>
        <v>30.634975728922214</v>
      </c>
      <c r="AH145" s="181">
        <f t="shared" si="34"/>
        <v>47.874284347938826</v>
      </c>
      <c r="AI145" s="181">
        <f t="shared" si="34"/>
        <v>67.186670071372802</v>
      </c>
      <c r="AJ145" s="181">
        <f t="shared" si="34"/>
        <v>70.688474273388366</v>
      </c>
      <c r="AK145" s="181">
        <f t="shared" si="34"/>
        <v>79.752028984413045</v>
      </c>
      <c r="AL145" s="181">
        <f t="shared" si="34"/>
        <v>81.813229054814201</v>
      </c>
      <c r="AM145" s="181">
        <f t="shared" si="34"/>
        <v>82.829109318292637</v>
      </c>
      <c r="AN145" s="181">
        <f t="shared" si="34"/>
        <v>84.103775375542298</v>
      </c>
      <c r="AO145" s="181">
        <f t="shared" si="34"/>
        <v>96.370652000293973</v>
      </c>
      <c r="AP145" s="181">
        <f t="shared" si="34"/>
        <v>121.37445696776975</v>
      </c>
      <c r="AQ145" s="181">
        <f t="shared" si="34"/>
        <v>76.513774279958213</v>
      </c>
      <c r="AR145" s="181">
        <f t="shared" si="34"/>
        <v>89.556035759130779</v>
      </c>
      <c r="AS145" s="181">
        <f t="shared" si="34"/>
        <v>80.824242176063549</v>
      </c>
      <c r="AT145" s="181">
        <f t="shared" si="34"/>
        <v>88.030727890939943</v>
      </c>
      <c r="AU145" s="181">
        <f t="shared" si="34"/>
        <v>90.108706762411515</v>
      </c>
      <c r="AV145" s="181">
        <f t="shared" si="34"/>
        <v>83.883671762848351</v>
      </c>
      <c r="AW145" s="181">
        <f t="shared" si="34"/>
        <v>91.464942870911202</v>
      </c>
      <c r="AX145" s="181">
        <f t="shared" si="34"/>
        <v>87.406497770439941</v>
      </c>
      <c r="AY145" s="181">
        <f t="shared" si="34"/>
        <v>85.185266354347704</v>
      </c>
      <c r="AZ145" s="181">
        <f t="shared" si="34"/>
        <v>91.765832565678451</v>
      </c>
      <c r="BA145" s="181">
        <f t="shared" si="34"/>
        <v>107.90569330169492</v>
      </c>
      <c r="BB145" s="181">
        <f t="shared" si="34"/>
        <v>137.27645231735502</v>
      </c>
      <c r="BC145" s="181">
        <f t="shared" si="34"/>
        <v>90.732298184947751</v>
      </c>
      <c r="BD145" s="181">
        <f t="shared" si="34"/>
        <v>87.436397406307137</v>
      </c>
      <c r="BE145" s="181">
        <f t="shared" si="34"/>
        <v>81.886484985492942</v>
      </c>
      <c r="BF145" s="181">
        <f t="shared" si="34"/>
        <v>97.599330388445637</v>
      </c>
      <c r="BG145" s="181">
        <f t="shared" si="34"/>
        <v>89.675659363220248</v>
      </c>
      <c r="BH145" s="181">
        <f t="shared" si="34"/>
        <v>90.926532856817118</v>
      </c>
      <c r="BI145" s="181">
        <f t="shared" si="34"/>
        <v>95.084632626703481</v>
      </c>
      <c r="BJ145" s="181">
        <f t="shared" si="34"/>
        <v>85.752609677570121</v>
      </c>
      <c r="BK145" s="181">
        <f t="shared" si="34"/>
        <v>92.567246850791875</v>
      </c>
      <c r="BL145" s="181">
        <f t="shared" si="34"/>
        <v>91.499050002062191</v>
      </c>
      <c r="BM145" s="181">
        <f t="shared" si="34"/>
        <v>109.83838757187496</v>
      </c>
      <c r="BN145" s="181">
        <f t="shared" si="34"/>
        <v>137.3266957069693</v>
      </c>
      <c r="BO145" s="181">
        <f t="shared" si="34"/>
        <v>93.867024306132407</v>
      </c>
      <c r="BP145" s="181">
        <f t="shared" si="34"/>
        <v>83.421599831544455</v>
      </c>
      <c r="BQ145" s="181">
        <f t="shared" si="34"/>
        <v>89.379195309132939</v>
      </c>
      <c r="BR145" s="181">
        <f t="shared" ref="BR145" si="35">BR105/BR45</f>
        <v>91.337504969074672</v>
      </c>
      <c r="BS145" s="181">
        <f>BS105/BS45</f>
        <v>89.361051340844583</v>
      </c>
      <c r="BT145" s="181">
        <f t="shared" ref="BT145:BU145" si="36">BT105/BT45</f>
        <v>99.628875410878905</v>
      </c>
      <c r="BU145" s="181">
        <f t="shared" si="36"/>
        <v>92.897696938667835</v>
      </c>
    </row>
    <row r="146" spans="1:73">
      <c r="B146" s="180" t="s">
        <v>7</v>
      </c>
      <c r="F146" s="181">
        <f t="shared" ref="F146:BQ146" si="37">F125/F65</f>
        <v>131.05986476936911</v>
      </c>
      <c r="G146" s="181">
        <f t="shared" si="37"/>
        <v>79.200954323525636</v>
      </c>
      <c r="H146" s="181">
        <f t="shared" si="37"/>
        <v>74.476385712450195</v>
      </c>
      <c r="I146" s="181">
        <f t="shared" si="37"/>
        <v>76.059409931902877</v>
      </c>
      <c r="J146" s="181">
        <f t="shared" si="37"/>
        <v>82.828713221122968</v>
      </c>
      <c r="K146" s="181">
        <f t="shared" si="37"/>
        <v>84.065088654760359</v>
      </c>
      <c r="L146" s="181">
        <f t="shared" si="37"/>
        <v>84.56343729924194</v>
      </c>
      <c r="M146" s="181">
        <f t="shared" si="37"/>
        <v>83.064257355775425</v>
      </c>
      <c r="N146" s="181">
        <f t="shared" si="37"/>
        <v>83.263158512842253</v>
      </c>
      <c r="O146" s="181">
        <f t="shared" si="37"/>
        <v>84.107529817626457</v>
      </c>
      <c r="P146" s="181">
        <f t="shared" si="37"/>
        <v>81.861732333811744</v>
      </c>
      <c r="Q146" s="181">
        <f t="shared" si="37"/>
        <v>78.968354784770341</v>
      </c>
      <c r="R146" s="181">
        <f t="shared" si="37"/>
        <v>108.70823964541697</v>
      </c>
      <c r="S146" s="181">
        <f t="shared" si="37"/>
        <v>70.202431240441982</v>
      </c>
      <c r="T146" s="181">
        <f t="shared" si="37"/>
        <v>52.934021794787654</v>
      </c>
      <c r="U146" s="181">
        <f t="shared" si="37"/>
        <v>-7.9797344045070711</v>
      </c>
      <c r="V146" s="181">
        <f t="shared" si="37"/>
        <v>2.167158767003726</v>
      </c>
      <c r="W146" s="181">
        <f t="shared" si="37"/>
        <v>4.6354204365507723</v>
      </c>
      <c r="X146" s="181">
        <f t="shared" si="37"/>
        <v>13.232536147183346</v>
      </c>
      <c r="Y146" s="181">
        <f t="shared" si="37"/>
        <v>27.558038937808238</v>
      </c>
      <c r="Z146" s="181">
        <f t="shared" si="37"/>
        <v>41.021609592452677</v>
      </c>
      <c r="AA146" s="181">
        <f t="shared" si="37"/>
        <v>50.078734685098738</v>
      </c>
      <c r="AB146" s="181">
        <f t="shared" si="37"/>
        <v>56.365244835212636</v>
      </c>
      <c r="AC146" s="181">
        <f t="shared" si="37"/>
        <v>63.796395610784593</v>
      </c>
      <c r="AD146" s="181">
        <f t="shared" si="37"/>
        <v>88.45346222677675</v>
      </c>
      <c r="AE146" s="181">
        <f t="shared" si="37"/>
        <v>59.436938272495155</v>
      </c>
      <c r="AF146" s="181">
        <f t="shared" si="37"/>
        <v>43.923720209605484</v>
      </c>
      <c r="AG146" s="181">
        <f t="shared" si="37"/>
        <v>32.655175029138675</v>
      </c>
      <c r="AH146" s="181">
        <f t="shared" si="37"/>
        <v>39.031739464973839</v>
      </c>
      <c r="AI146" s="181">
        <f t="shared" si="37"/>
        <v>53.238349139286484</v>
      </c>
      <c r="AJ146" s="181">
        <f t="shared" si="37"/>
        <v>58.041657007479522</v>
      </c>
      <c r="AK146" s="181">
        <f t="shared" si="37"/>
        <v>66.191074258918334</v>
      </c>
      <c r="AL146" s="181">
        <f t="shared" si="37"/>
        <v>68.854386998462772</v>
      </c>
      <c r="AM146" s="181">
        <f t="shared" si="37"/>
        <v>75.523367197569385</v>
      </c>
      <c r="AN146" s="181">
        <f t="shared" si="37"/>
        <v>72.198157422644911</v>
      </c>
      <c r="AO146" s="181">
        <f t="shared" si="37"/>
        <v>77.931554364956767</v>
      </c>
      <c r="AP146" s="181">
        <f t="shared" si="37"/>
        <v>107.86623667799792</v>
      </c>
      <c r="AQ146" s="181">
        <f t="shared" si="37"/>
        <v>65.188315090037889</v>
      </c>
      <c r="AR146" s="181">
        <f t="shared" si="37"/>
        <v>88.894425611477388</v>
      </c>
      <c r="AS146" s="181">
        <f t="shared" si="37"/>
        <v>70.175811633927424</v>
      </c>
      <c r="AT146" s="181">
        <f t="shared" si="37"/>
        <v>74.89089577450693</v>
      </c>
      <c r="AU146" s="181">
        <f t="shared" si="37"/>
        <v>77.840846997248704</v>
      </c>
      <c r="AV146" s="181">
        <f t="shared" si="37"/>
        <v>72.851531063715996</v>
      </c>
      <c r="AW146" s="181">
        <f t="shared" si="37"/>
        <v>80.154209093556901</v>
      </c>
      <c r="AX146" s="181">
        <f t="shared" si="37"/>
        <v>66.88558071929404</v>
      </c>
      <c r="AY146" s="181">
        <f t="shared" si="37"/>
        <v>70.025015584681412</v>
      </c>
      <c r="AZ146" s="181">
        <f t="shared" si="37"/>
        <v>77.357167999607071</v>
      </c>
      <c r="BA146" s="181">
        <f t="shared" si="37"/>
        <v>87.124647595740342</v>
      </c>
      <c r="BB146" s="181">
        <f t="shared" si="37"/>
        <v>123.20618186772992</v>
      </c>
      <c r="BC146" s="181">
        <f t="shared" si="37"/>
        <v>81.853244762128327</v>
      </c>
      <c r="BD146" s="181">
        <f t="shared" si="37"/>
        <v>72.127741008423541</v>
      </c>
      <c r="BE146" s="181">
        <f t="shared" si="37"/>
        <v>68.309764033702237</v>
      </c>
      <c r="BF146" s="181">
        <f t="shared" si="37"/>
        <v>84.109967108160717</v>
      </c>
      <c r="BG146" s="181">
        <f t="shared" si="37"/>
        <v>76.61217689681736</v>
      </c>
      <c r="BH146" s="181">
        <f t="shared" si="37"/>
        <v>76.560899632298259</v>
      </c>
      <c r="BI146" s="181">
        <f t="shared" si="37"/>
        <v>81.704876952155004</v>
      </c>
      <c r="BJ146" s="181">
        <f t="shared" si="37"/>
        <v>73.90536902387521</v>
      </c>
      <c r="BK146" s="181">
        <f t="shared" si="37"/>
        <v>79.678780643197925</v>
      </c>
      <c r="BL146" s="181">
        <f t="shared" si="37"/>
        <v>77.340710985070785</v>
      </c>
      <c r="BM146" s="181">
        <f t="shared" si="37"/>
        <v>100.04838770246981</v>
      </c>
      <c r="BN146" s="181">
        <f t="shared" si="37"/>
        <v>126.46548703024558</v>
      </c>
      <c r="BO146" s="181">
        <f t="shared" si="37"/>
        <v>89.390837485024576</v>
      </c>
      <c r="BP146" s="181">
        <f t="shared" si="37"/>
        <v>78.764794736614135</v>
      </c>
      <c r="BQ146" s="181">
        <f t="shared" si="37"/>
        <v>82.230513875490686</v>
      </c>
      <c r="BR146" s="181">
        <f t="shared" ref="BR146" si="38">BR125/BR65</f>
        <v>81.525738104338373</v>
      </c>
      <c r="BS146" s="181">
        <f>BS125/BS65</f>
        <v>86.153025479436138</v>
      </c>
      <c r="BT146" s="181">
        <f t="shared" ref="BT146:BU146" si="39">BT125/BT65</f>
        <v>95.400416731198419</v>
      </c>
      <c r="BU146" s="181">
        <f t="shared" si="39"/>
        <v>85.695780667106675</v>
      </c>
    </row>
    <row r="147" spans="1:73">
      <c r="B147" s="188"/>
    </row>
    <row r="148" spans="1:73">
      <c r="A148" s="353"/>
      <c r="B148" s="162" t="s">
        <v>128</v>
      </c>
      <c r="C148" s="168"/>
      <c r="D148" s="168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1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0"/>
      <c r="AN148" s="170"/>
      <c r="AO148" s="172"/>
      <c r="AP148" s="173"/>
      <c r="AQ148" s="173"/>
      <c r="AR148" s="173"/>
      <c r="AS148" s="173"/>
      <c r="AT148" s="173"/>
      <c r="AU148" s="173"/>
      <c r="AV148" s="173"/>
      <c r="AW148" s="173"/>
      <c r="AX148" s="173"/>
      <c r="AY148" s="173"/>
      <c r="AZ148" s="173"/>
      <c r="BA148" s="173"/>
      <c r="BB148" s="173"/>
      <c r="BC148" s="173"/>
      <c r="BD148" s="173"/>
      <c r="BE148" s="173"/>
      <c r="BF148" s="173"/>
      <c r="BG148" s="173"/>
      <c r="BH148" s="173"/>
      <c r="BI148" s="173"/>
      <c r="BJ148" s="173"/>
      <c r="BK148" s="173"/>
      <c r="BL148" s="173"/>
      <c r="BM148" s="173"/>
      <c r="BN148" s="173"/>
      <c r="BO148" s="173"/>
      <c r="BP148" s="173"/>
      <c r="BQ148" s="173"/>
      <c r="BR148" s="173"/>
      <c r="BS148" s="173"/>
      <c r="BT148" s="173"/>
      <c r="BU148" s="173"/>
    </row>
    <row r="149" spans="1:73">
      <c r="A149" s="353"/>
      <c r="O149" s="186"/>
      <c r="Q149" s="176"/>
    </row>
    <row r="150" spans="1:73" outlineLevel="1">
      <c r="A150" s="354">
        <v>0.54200000000000004</v>
      </c>
      <c r="B150" s="163" t="s">
        <v>52</v>
      </c>
      <c r="F150" s="178">
        <v>41283972.82</v>
      </c>
      <c r="G150" s="178">
        <v>34729945.209999993</v>
      </c>
      <c r="H150" s="178">
        <v>36625518.770000003</v>
      </c>
      <c r="I150" s="178">
        <v>39519966.029999986</v>
      </c>
      <c r="J150" s="178">
        <v>41771578.949999996</v>
      </c>
      <c r="K150" s="178">
        <v>40217734.100000009</v>
      </c>
      <c r="L150" s="178">
        <v>41372883.82</v>
      </c>
      <c r="M150" s="178">
        <v>41583621.409999996</v>
      </c>
      <c r="N150" s="178">
        <v>38707054.589999996</v>
      </c>
      <c r="O150" s="178">
        <v>42932614.690000005</v>
      </c>
      <c r="P150" s="178">
        <v>51799026.5</v>
      </c>
      <c r="Q150" s="178">
        <v>71784087.460000008</v>
      </c>
      <c r="R150" s="178">
        <v>44979014.599999979</v>
      </c>
      <c r="S150" s="178">
        <v>38588720</v>
      </c>
      <c r="T150" s="178">
        <v>16629881.24</v>
      </c>
      <c r="U150" s="178">
        <v>169284</v>
      </c>
      <c r="V150" s="178">
        <v>1078362.69</v>
      </c>
      <c r="W150" s="178">
        <v>1741529.44</v>
      </c>
      <c r="X150" s="178">
        <v>13746139.329999996</v>
      </c>
      <c r="Y150" s="178">
        <v>35098098.780000001</v>
      </c>
      <c r="Z150" s="178">
        <v>34457183.850000001</v>
      </c>
      <c r="AA150" s="178">
        <v>40082294.70000001</v>
      </c>
      <c r="AB150" s="178">
        <v>49465976.249999993</v>
      </c>
      <c r="AC150" s="178">
        <v>62206682.260000028</v>
      </c>
      <c r="AD150" s="178">
        <v>36487167.289999999</v>
      </c>
      <c r="AE150" s="178">
        <v>31471483.330000006</v>
      </c>
      <c r="AF150" s="178">
        <v>26424790.789999992</v>
      </c>
      <c r="AG150" s="178">
        <v>23434910.740000006</v>
      </c>
      <c r="AH150" s="178">
        <v>35323703.75</v>
      </c>
      <c r="AI150" s="178">
        <v>29593986.580000002</v>
      </c>
      <c r="AJ150" s="178">
        <v>40780607.109999999</v>
      </c>
      <c r="AK150" s="178">
        <v>42866820</v>
      </c>
      <c r="AL150" s="178">
        <v>38839735.659999996</v>
      </c>
      <c r="AM150" s="178">
        <v>45551262</v>
      </c>
      <c r="AN150" s="178">
        <v>55626479</v>
      </c>
      <c r="AO150" s="178">
        <v>76993879</v>
      </c>
      <c r="AP150" s="178">
        <v>45252565</v>
      </c>
      <c r="AQ150" s="178">
        <v>40017877</v>
      </c>
      <c r="AR150" s="178">
        <v>45912944</v>
      </c>
      <c r="AS150" s="178">
        <v>52638164</v>
      </c>
      <c r="AT150" s="178">
        <v>53918098</v>
      </c>
      <c r="AU150" s="178">
        <v>50365570</v>
      </c>
      <c r="AV150" s="178">
        <v>50568526.859999999</v>
      </c>
      <c r="AW150" s="178">
        <v>50620194</v>
      </c>
      <c r="AX150" s="178">
        <v>48534528.069999993</v>
      </c>
      <c r="AY150" s="178">
        <v>54157218</v>
      </c>
      <c r="AZ150" s="178">
        <v>63042651</v>
      </c>
      <c r="BA150" s="178">
        <v>84495253.650000006</v>
      </c>
      <c r="BB150" s="178">
        <v>56669731</v>
      </c>
      <c r="BC150" s="178">
        <v>45305242</v>
      </c>
      <c r="BD150" s="178">
        <v>50601989</v>
      </c>
      <c r="BE150" s="178">
        <v>49947022.170000002</v>
      </c>
      <c r="BF150" s="178">
        <v>55504795.859999992</v>
      </c>
      <c r="BG150" s="178">
        <v>55049397.390000008</v>
      </c>
      <c r="BH150" s="178">
        <v>52939892</v>
      </c>
      <c r="BI150" s="178">
        <v>53295787.660000011</v>
      </c>
      <c r="BJ150" s="178">
        <v>48787976.669999994</v>
      </c>
      <c r="BK150" s="178">
        <v>52655200.939999998</v>
      </c>
      <c r="BL150" s="178">
        <v>64427872.529999986</v>
      </c>
      <c r="BM150" s="178">
        <v>89121069.430000007</v>
      </c>
      <c r="BN150" s="178">
        <v>57831612.11999999</v>
      </c>
      <c r="BO150" s="178">
        <v>46503341.860000014</v>
      </c>
      <c r="BP150" s="178">
        <v>54887289.50999999</v>
      </c>
      <c r="BQ150" s="178">
        <v>51353583</v>
      </c>
      <c r="BR150" s="178">
        <v>61440122.000000007</v>
      </c>
      <c r="BS150" s="178">
        <v>58536157.180000007</v>
      </c>
      <c r="BT150" s="178">
        <v>59006599.719999999</v>
      </c>
      <c r="BU150" s="178">
        <v>57692901.990000002</v>
      </c>
    </row>
    <row r="151" spans="1:73" outlineLevel="1">
      <c r="A151" s="355">
        <v>0.25</v>
      </c>
      <c r="B151" s="163" t="s">
        <v>56</v>
      </c>
      <c r="F151" s="178" t="s">
        <v>103</v>
      </c>
      <c r="G151" s="178" t="s">
        <v>103</v>
      </c>
      <c r="H151" s="178" t="s">
        <v>103</v>
      </c>
      <c r="I151" s="178" t="s">
        <v>103</v>
      </c>
      <c r="J151" s="178" t="s">
        <v>103</v>
      </c>
      <c r="K151" s="178" t="s">
        <v>103</v>
      </c>
      <c r="L151" s="178" t="s">
        <v>103</v>
      </c>
      <c r="M151" s="178" t="s">
        <v>103</v>
      </c>
      <c r="N151" s="178" t="s">
        <v>103</v>
      </c>
      <c r="O151" s="178" t="s">
        <v>103</v>
      </c>
      <c r="P151" s="178">
        <v>23450176.695</v>
      </c>
      <c r="Q151" s="178">
        <v>35755980.990000002</v>
      </c>
      <c r="R151" s="178">
        <v>21563486.43</v>
      </c>
      <c r="S151" s="178">
        <v>21059439.990999997</v>
      </c>
      <c r="T151" s="178">
        <v>8605466.7400000002</v>
      </c>
      <c r="U151" s="178">
        <v>0</v>
      </c>
      <c r="V151" s="178">
        <v>386622.09</v>
      </c>
      <c r="W151" s="178">
        <v>6500513.8399999999</v>
      </c>
      <c r="X151" s="178">
        <v>13433972.279999999</v>
      </c>
      <c r="Y151" s="178">
        <v>16689452.049999999</v>
      </c>
      <c r="Z151" s="178">
        <v>16116581.32</v>
      </c>
      <c r="AA151" s="178">
        <v>19843229.280000001</v>
      </c>
      <c r="AB151" s="178">
        <v>21900065.59</v>
      </c>
      <c r="AC151" s="178">
        <v>31370784.940000001</v>
      </c>
      <c r="AD151" s="178">
        <v>15059536.200000001</v>
      </c>
      <c r="AE151" s="178">
        <v>16100000</v>
      </c>
      <c r="AF151" s="178">
        <v>4800000</v>
      </c>
      <c r="AG151" s="178">
        <v>7756502.5200000014</v>
      </c>
      <c r="AH151" s="178">
        <v>19905066.600000001</v>
      </c>
      <c r="AI151" s="178">
        <v>19557970.119999997</v>
      </c>
      <c r="AJ151" s="178">
        <v>21574439.780000001</v>
      </c>
      <c r="AK151" s="178">
        <v>20771317.07</v>
      </c>
      <c r="AL151" s="178">
        <v>19141954.5</v>
      </c>
      <c r="AM151" s="178">
        <v>23062483</v>
      </c>
      <c r="AN151" s="178">
        <v>24228305.309999999</v>
      </c>
      <c r="AO151" s="178">
        <v>36995803.840000004</v>
      </c>
      <c r="AP151" s="178">
        <v>21053145</v>
      </c>
      <c r="AQ151" s="178">
        <v>19772146</v>
      </c>
      <c r="AR151" s="178">
        <v>22294590</v>
      </c>
      <c r="AS151" s="178">
        <v>25322020</v>
      </c>
      <c r="AT151" s="178">
        <v>28510651</v>
      </c>
      <c r="AU151" s="178">
        <v>24935225</v>
      </c>
      <c r="AV151" s="178">
        <v>24913945</v>
      </c>
      <c r="AW151" s="178">
        <v>24936831</v>
      </c>
      <c r="AX151" s="178">
        <v>24088449</v>
      </c>
      <c r="AY151" s="178">
        <v>26491864</v>
      </c>
      <c r="AZ151" s="178">
        <v>27566047</v>
      </c>
      <c r="BA151" s="178">
        <v>43151736</v>
      </c>
      <c r="BB151" s="178">
        <v>25253262</v>
      </c>
      <c r="BC151" s="178">
        <v>21825973</v>
      </c>
      <c r="BD151" s="178">
        <v>23562896</v>
      </c>
      <c r="BE151" s="178">
        <v>28090958.059999999</v>
      </c>
      <c r="BF151" s="178">
        <v>28090958</v>
      </c>
      <c r="BG151" s="178">
        <v>26990656</v>
      </c>
      <c r="BH151" s="178">
        <v>28504280.980000004</v>
      </c>
      <c r="BI151" s="178">
        <v>25613210.350000005</v>
      </c>
      <c r="BJ151" s="178">
        <v>25448404.280000001</v>
      </c>
      <c r="BK151" s="178">
        <v>29779693.829999994</v>
      </c>
      <c r="BL151" s="178">
        <v>31010522.32</v>
      </c>
      <c r="BM151" s="178">
        <v>49748060.150000006</v>
      </c>
      <c r="BN151" s="178">
        <v>28631156.160000004</v>
      </c>
      <c r="BO151" s="178">
        <v>25768019.829999998</v>
      </c>
      <c r="BP151" s="178">
        <v>29651516.530000001</v>
      </c>
      <c r="BQ151" s="178">
        <v>26763161.289999995</v>
      </c>
      <c r="BR151" s="178">
        <v>32533420</v>
      </c>
      <c r="BS151" s="178">
        <v>32388313.099999998</v>
      </c>
      <c r="BT151" s="178">
        <v>33280625.199999996</v>
      </c>
      <c r="BU151" s="178">
        <v>30589369</v>
      </c>
    </row>
    <row r="152" spans="1:73" outlineLevel="1">
      <c r="A152" s="354">
        <v>6.6699999999999995E-2</v>
      </c>
      <c r="B152" s="163" t="s">
        <v>60</v>
      </c>
      <c r="F152" s="178" t="s">
        <v>103</v>
      </c>
      <c r="G152" s="178" t="s">
        <v>103</v>
      </c>
      <c r="H152" s="178" t="s">
        <v>103</v>
      </c>
      <c r="I152" s="178" t="s">
        <v>103</v>
      </c>
      <c r="J152" s="178" t="s">
        <v>103</v>
      </c>
      <c r="K152" s="178" t="s">
        <v>103</v>
      </c>
      <c r="L152" s="178" t="s">
        <v>103</v>
      </c>
      <c r="M152" s="178" t="s">
        <v>103</v>
      </c>
      <c r="N152" s="178">
        <v>53321575.910000004</v>
      </c>
      <c r="O152" s="178">
        <v>57882653.740000002</v>
      </c>
      <c r="P152" s="178">
        <v>70975897.060000002</v>
      </c>
      <c r="Q152" s="178">
        <v>92071451.530000001</v>
      </c>
      <c r="R152" s="178">
        <v>57955774.390000001</v>
      </c>
      <c r="S152" s="178">
        <v>47547362.18</v>
      </c>
      <c r="T152" s="178">
        <v>32930694.370000001</v>
      </c>
      <c r="U152" s="178">
        <v>6302575.6899999995</v>
      </c>
      <c r="V152" s="178">
        <v>9087642.6400000006</v>
      </c>
      <c r="W152" s="178">
        <v>17664163.880000003</v>
      </c>
      <c r="X152" s="178">
        <v>42563807.99000001</v>
      </c>
      <c r="Y152" s="178">
        <v>51896151.370000005</v>
      </c>
      <c r="Z152" s="178">
        <v>50101581.109999999</v>
      </c>
      <c r="AA152" s="178">
        <v>55003794.730000004</v>
      </c>
      <c r="AB152" s="178">
        <v>64264028.469999999</v>
      </c>
      <c r="AC152" s="178">
        <v>81055525.790000007</v>
      </c>
      <c r="AD152" s="178">
        <v>50575390.189999998</v>
      </c>
      <c r="AE152" s="178">
        <v>42945000</v>
      </c>
      <c r="AF152" s="178">
        <v>26562674.48</v>
      </c>
      <c r="AG152" s="178">
        <v>43755888.479999997</v>
      </c>
      <c r="AH152" s="178">
        <v>45387539.940000005</v>
      </c>
      <c r="AI152" s="178">
        <v>47966271.359999999</v>
      </c>
      <c r="AJ152" s="178">
        <v>55991346.440000005</v>
      </c>
      <c r="AK152" s="178">
        <v>54337418</v>
      </c>
      <c r="AL152" s="178">
        <v>48477749</v>
      </c>
      <c r="AM152" s="178">
        <v>58110356</v>
      </c>
      <c r="AN152" s="178">
        <v>69387616.040000007</v>
      </c>
      <c r="AO152" s="178">
        <v>94234469</v>
      </c>
      <c r="AP152" s="178">
        <v>54022826.720000014</v>
      </c>
      <c r="AQ152" s="178">
        <v>46255374.3301</v>
      </c>
      <c r="AR152" s="178">
        <v>55956650.25999999</v>
      </c>
      <c r="AS152" s="178">
        <v>59756344</v>
      </c>
      <c r="AT152" s="178">
        <v>61501500</v>
      </c>
      <c r="AU152" s="178">
        <v>63976814</v>
      </c>
      <c r="AV152" s="178">
        <v>65539641</v>
      </c>
      <c r="AW152" s="178">
        <v>61844000.719999999</v>
      </c>
      <c r="AX152" s="178">
        <v>61265413</v>
      </c>
      <c r="AY152" s="178">
        <v>66542166</v>
      </c>
      <c r="AZ152" s="178">
        <v>77230502.100000009</v>
      </c>
      <c r="BA152" s="178">
        <v>106535951</v>
      </c>
      <c r="BB152" s="178">
        <v>64329415</v>
      </c>
      <c r="BC152" s="178">
        <v>50833473</v>
      </c>
      <c r="BD152" s="178">
        <v>61695961</v>
      </c>
      <c r="BE152" s="178">
        <v>62816783.939999998</v>
      </c>
      <c r="BF152" s="178">
        <v>69473782.499999985</v>
      </c>
      <c r="BG152" s="178">
        <v>68846463.750000015</v>
      </c>
      <c r="BH152" s="178">
        <v>69129043.960000008</v>
      </c>
      <c r="BI152" s="178">
        <v>63494003.769999988</v>
      </c>
      <c r="BJ152" s="178">
        <v>61353471.560000002</v>
      </c>
      <c r="BK152" s="178">
        <v>64650999</v>
      </c>
      <c r="BL152" s="178">
        <v>76547262.440000013</v>
      </c>
      <c r="BM152" s="178">
        <v>109079788.33</v>
      </c>
      <c r="BN152" s="178">
        <v>69420058.819999993</v>
      </c>
      <c r="BO152" s="178">
        <v>54463688.219999999</v>
      </c>
      <c r="BP152" s="178">
        <v>70005021.269999981</v>
      </c>
      <c r="BQ152" s="178">
        <v>64496593.649699993</v>
      </c>
      <c r="BR152" s="178">
        <v>74740389.609999985</v>
      </c>
      <c r="BS152" s="178">
        <v>73440433.180100009</v>
      </c>
      <c r="BT152" s="178">
        <v>71598923.820000008</v>
      </c>
      <c r="BU152" s="178">
        <v>67998342.649899989</v>
      </c>
    </row>
    <row r="153" spans="1:73" outlineLevel="1">
      <c r="A153" s="355">
        <v>0.08</v>
      </c>
      <c r="B153" s="163" t="s">
        <v>64</v>
      </c>
      <c r="F153" s="178" t="s">
        <v>103</v>
      </c>
      <c r="G153" s="178" t="s">
        <v>103</v>
      </c>
      <c r="H153" s="178" t="s">
        <v>103</v>
      </c>
      <c r="I153" s="178" t="s">
        <v>103</v>
      </c>
      <c r="J153" s="178" t="s">
        <v>103</v>
      </c>
      <c r="K153" s="178" t="s">
        <v>103</v>
      </c>
      <c r="L153" s="178" t="s">
        <v>103</v>
      </c>
      <c r="M153" s="178" t="s">
        <v>103</v>
      </c>
      <c r="N153" s="178" t="s">
        <v>103</v>
      </c>
      <c r="O153" s="178" t="s">
        <v>103</v>
      </c>
      <c r="P153" s="178" t="s">
        <v>103</v>
      </c>
      <c r="Q153" s="178">
        <v>90418012.859999999</v>
      </c>
      <c r="R153" s="178">
        <v>46852577.310000002</v>
      </c>
      <c r="S153" s="178">
        <v>43647013.020000003</v>
      </c>
      <c r="T153" s="178">
        <v>25289077.29000001</v>
      </c>
      <c r="U153" s="178">
        <v>1174630.6200000001</v>
      </c>
      <c r="V153" s="178">
        <v>3666990.1599999992</v>
      </c>
      <c r="W153" s="178">
        <v>14698439.669999998</v>
      </c>
      <c r="X153" s="178">
        <v>31005094.040000014</v>
      </c>
      <c r="Y153" s="178">
        <v>38092557.449999988</v>
      </c>
      <c r="Z153" s="178">
        <v>36446383.890000015</v>
      </c>
      <c r="AA153" s="178">
        <v>44191386.469999999</v>
      </c>
      <c r="AB153" s="178">
        <v>49730507.899999991</v>
      </c>
      <c r="AC153" s="178">
        <v>73514758.549999967</v>
      </c>
      <c r="AD153" s="178">
        <v>32915522.65000001</v>
      </c>
      <c r="AE153" s="178">
        <v>34867095.500000007</v>
      </c>
      <c r="AF153" s="178">
        <v>10544257.82</v>
      </c>
      <c r="AG153" s="178">
        <v>17909647.410000004</v>
      </c>
      <c r="AH153" s="178">
        <v>45200914.430000007</v>
      </c>
      <c r="AI153" s="178">
        <v>43805663.789999984</v>
      </c>
      <c r="AJ153" s="178">
        <v>46649011.060000017</v>
      </c>
      <c r="AK153" s="178">
        <v>44256448</v>
      </c>
      <c r="AL153" s="178">
        <v>42080571</v>
      </c>
      <c r="AM153" s="178">
        <v>50273690.319999993</v>
      </c>
      <c r="AN153" s="178">
        <v>53759415</v>
      </c>
      <c r="AO153" s="178">
        <v>90603422.670000017</v>
      </c>
      <c r="AP153" s="178">
        <v>44303415</v>
      </c>
      <c r="AQ153" s="178">
        <v>41855487</v>
      </c>
      <c r="AR153" s="178">
        <v>47294378</v>
      </c>
      <c r="AS153" s="178">
        <v>53558590</v>
      </c>
      <c r="AT153" s="178">
        <v>59475562</v>
      </c>
      <c r="AU153" s="178">
        <v>54171394</v>
      </c>
      <c r="AV153" s="178">
        <v>53336947</v>
      </c>
      <c r="AW153" s="178">
        <v>51163995</v>
      </c>
      <c r="AX153" s="178">
        <v>50677564.430000015</v>
      </c>
      <c r="AY153" s="178">
        <v>56099774</v>
      </c>
      <c r="AZ153" s="178">
        <v>58177137</v>
      </c>
      <c r="BA153" s="178">
        <v>99023782</v>
      </c>
      <c r="BB153" s="178">
        <v>50045418</v>
      </c>
      <c r="BC153" s="178">
        <v>43966782</v>
      </c>
      <c r="BD153" s="178">
        <v>48861994</v>
      </c>
      <c r="BE153" s="178">
        <v>56863694.340000004</v>
      </c>
      <c r="BF153" s="178">
        <v>57902744.130000018</v>
      </c>
      <c r="BG153" s="178">
        <v>57990657</v>
      </c>
      <c r="BH153" s="178">
        <v>58576272.420000054</v>
      </c>
      <c r="BI153" s="178">
        <v>52877966.87000002</v>
      </c>
      <c r="BJ153" s="178">
        <v>51513051</v>
      </c>
      <c r="BK153" s="178">
        <v>57220769.169999994</v>
      </c>
      <c r="BL153" s="178">
        <v>63615513.590000033</v>
      </c>
      <c r="BM153" s="178">
        <v>104980097.76000005</v>
      </c>
      <c r="BN153" s="178">
        <v>51959639.719999991</v>
      </c>
      <c r="BO153" s="178">
        <v>46094259.25</v>
      </c>
      <c r="BP153" s="178">
        <v>58183120.979999982</v>
      </c>
      <c r="BQ153" s="178">
        <v>50849466.789999992</v>
      </c>
      <c r="BR153" s="178">
        <v>62048724.729999997</v>
      </c>
      <c r="BS153" s="178">
        <v>63063432.640000008</v>
      </c>
      <c r="BT153" s="178">
        <v>61478833.44000002</v>
      </c>
      <c r="BU153" s="178">
        <v>58483904.910000004</v>
      </c>
    </row>
    <row r="154" spans="1:73" outlineLevel="1">
      <c r="A154" s="355">
        <v>0.28000000000000003</v>
      </c>
      <c r="B154" s="163" t="s">
        <v>84</v>
      </c>
      <c r="F154" s="178" t="s">
        <v>103</v>
      </c>
      <c r="G154" s="178" t="s">
        <v>103</v>
      </c>
      <c r="H154" s="178" t="s">
        <v>103</v>
      </c>
      <c r="I154" s="178" t="s">
        <v>103</v>
      </c>
      <c r="J154" s="178" t="s">
        <v>103</v>
      </c>
      <c r="K154" s="178" t="s">
        <v>103</v>
      </c>
      <c r="L154" s="178" t="s">
        <v>103</v>
      </c>
      <c r="M154" s="178" t="s">
        <v>103</v>
      </c>
      <c r="N154" s="178" t="s">
        <v>103</v>
      </c>
      <c r="O154" s="178" t="s">
        <v>103</v>
      </c>
      <c r="P154" s="178" t="s">
        <v>103</v>
      </c>
      <c r="Q154" s="178">
        <v>54087417.979999997</v>
      </c>
      <c r="R154" s="178">
        <v>32121582.34</v>
      </c>
      <c r="S154" s="178">
        <v>27153228.690000001</v>
      </c>
      <c r="T154" s="178">
        <v>16198952.699999999</v>
      </c>
      <c r="U154" s="178">
        <v>611928.24000000022</v>
      </c>
      <c r="V154" s="178">
        <v>1443336.7699999998</v>
      </c>
      <c r="W154" s="178">
        <v>9115429.3199999984</v>
      </c>
      <c r="X154" s="178">
        <v>14346832.969999997</v>
      </c>
      <c r="Y154" s="178">
        <v>24314395.889999997</v>
      </c>
      <c r="Z154" s="178">
        <v>26860927.440000001</v>
      </c>
      <c r="AA154" s="178">
        <v>32976801.609999996</v>
      </c>
      <c r="AB154" s="178">
        <v>35831038.339999996</v>
      </c>
      <c r="AC154" s="178">
        <v>51889266.859999999</v>
      </c>
      <c r="AD154" s="178">
        <v>27411709.949999999</v>
      </c>
      <c r="AE154" s="178">
        <v>22661565.169999998</v>
      </c>
      <c r="AF154" s="178">
        <v>19265862</v>
      </c>
      <c r="AG154" s="178">
        <v>21530619</v>
      </c>
      <c r="AH154" s="178">
        <v>32307677</v>
      </c>
      <c r="AI154" s="178">
        <v>32300962</v>
      </c>
      <c r="AJ154" s="178">
        <v>32816609</v>
      </c>
      <c r="AK154" s="178">
        <v>33638978.969999999</v>
      </c>
      <c r="AL154" s="178">
        <v>29799293</v>
      </c>
      <c r="AM154" s="178">
        <v>34994858</v>
      </c>
      <c r="AN154" s="178">
        <v>39984767.990000002</v>
      </c>
      <c r="AO154" s="178">
        <v>59496176.209999993</v>
      </c>
      <c r="AP154" s="178">
        <v>29949014.990000002</v>
      </c>
      <c r="AQ154" s="178">
        <v>30314315.690000005</v>
      </c>
      <c r="AR154" s="178">
        <v>34220991</v>
      </c>
      <c r="AS154" s="178">
        <v>36897554</v>
      </c>
      <c r="AT154" s="178">
        <v>40611453</v>
      </c>
      <c r="AU154" s="178">
        <v>42370512</v>
      </c>
      <c r="AV154" s="178">
        <v>40526674</v>
      </c>
      <c r="AW154" s="178">
        <v>42137575</v>
      </c>
      <c r="AX154" s="178">
        <v>39919777</v>
      </c>
      <c r="AY154" s="178">
        <v>45184626.060000002</v>
      </c>
      <c r="AZ154" s="178">
        <v>41205791.759999998</v>
      </c>
      <c r="BA154" s="178">
        <v>58037903.209999993</v>
      </c>
      <c r="BB154" s="178">
        <v>34662997</v>
      </c>
      <c r="BC154" s="178">
        <v>29586150</v>
      </c>
      <c r="BD154" s="178">
        <v>33397640</v>
      </c>
      <c r="BE154" s="178">
        <v>32478491.210000001</v>
      </c>
      <c r="BF154" s="178">
        <v>37533962.75</v>
      </c>
      <c r="BG154" s="178">
        <v>40346782.729999997</v>
      </c>
      <c r="BH154" s="178">
        <v>35511966.590000004</v>
      </c>
      <c r="BI154" s="178">
        <v>35053640.200000003</v>
      </c>
      <c r="BJ154" s="178">
        <v>31882450.32</v>
      </c>
      <c r="BK154" s="178">
        <v>35569427.019999996</v>
      </c>
      <c r="BL154" s="178">
        <v>40997732.419999994</v>
      </c>
      <c r="BM154" s="178">
        <v>59265530.829999998</v>
      </c>
      <c r="BN154" s="178">
        <v>39231959</v>
      </c>
      <c r="BO154" s="178">
        <v>32888778</v>
      </c>
      <c r="BP154" s="178">
        <v>39714229</v>
      </c>
      <c r="BQ154" s="178">
        <v>36706345</v>
      </c>
      <c r="BR154" s="178">
        <v>42323773.57</v>
      </c>
      <c r="BS154" s="178">
        <v>49949219.420000002</v>
      </c>
      <c r="BT154" s="178">
        <v>41004349.82</v>
      </c>
      <c r="BU154" s="178">
        <v>43959954.379999995</v>
      </c>
    </row>
    <row r="155" spans="1:73" outlineLevel="1">
      <c r="A155" s="355"/>
      <c r="B155" s="163" t="s">
        <v>123</v>
      </c>
      <c r="F155" s="178" t="s">
        <v>103</v>
      </c>
      <c r="G155" s="178" t="s">
        <v>103</v>
      </c>
      <c r="H155" s="178" t="s">
        <v>103</v>
      </c>
      <c r="I155" s="178" t="s">
        <v>103</v>
      </c>
      <c r="J155" s="178" t="s">
        <v>103</v>
      </c>
      <c r="K155" s="178" t="s">
        <v>103</v>
      </c>
      <c r="L155" s="178" t="s">
        <v>103</v>
      </c>
      <c r="M155" s="178" t="s">
        <v>103</v>
      </c>
      <c r="N155" s="178" t="s">
        <v>103</v>
      </c>
      <c r="O155" s="178" t="s">
        <v>103</v>
      </c>
      <c r="P155" s="178" t="s">
        <v>103</v>
      </c>
      <c r="Q155" s="178" t="s">
        <v>103</v>
      </c>
      <c r="R155" s="178" t="s">
        <v>103</v>
      </c>
      <c r="S155" s="178" t="s">
        <v>103</v>
      </c>
      <c r="T155" s="178" t="s">
        <v>103</v>
      </c>
      <c r="U155" s="178" t="s">
        <v>103</v>
      </c>
      <c r="V155" s="178" t="s">
        <v>103</v>
      </c>
      <c r="W155" s="178" t="s">
        <v>103</v>
      </c>
      <c r="X155" s="178" t="s">
        <v>103</v>
      </c>
      <c r="Y155" s="178" t="s">
        <v>103</v>
      </c>
      <c r="Z155" s="178" t="s">
        <v>103</v>
      </c>
      <c r="AA155" s="178" t="s">
        <v>103</v>
      </c>
      <c r="AB155" s="178" t="s">
        <v>103</v>
      </c>
      <c r="AC155" s="178" t="s">
        <v>103</v>
      </c>
      <c r="AD155" s="178" t="s">
        <v>103</v>
      </c>
      <c r="AE155" s="178" t="s">
        <v>103</v>
      </c>
      <c r="AF155" s="178" t="s">
        <v>103</v>
      </c>
      <c r="AG155" s="178" t="s">
        <v>103</v>
      </c>
      <c r="AH155" s="178" t="s">
        <v>103</v>
      </c>
      <c r="AI155" s="178" t="s">
        <v>103</v>
      </c>
      <c r="AJ155" s="178" t="s">
        <v>103</v>
      </c>
      <c r="AK155" s="178" t="s">
        <v>103</v>
      </c>
      <c r="AL155" s="178" t="s">
        <v>103</v>
      </c>
      <c r="AM155" s="178" t="s">
        <v>103</v>
      </c>
      <c r="AN155" s="178" t="s">
        <v>103</v>
      </c>
      <c r="AO155" s="178">
        <v>5304552.24</v>
      </c>
      <c r="AP155" s="178">
        <v>2394642.62</v>
      </c>
      <c r="AQ155" s="178">
        <v>2371146.83</v>
      </c>
      <c r="AR155" s="178">
        <v>2486679.08</v>
      </c>
      <c r="AS155" s="178">
        <v>2957556.48</v>
      </c>
      <c r="AT155" s="178">
        <v>3370704.05</v>
      </c>
      <c r="AU155" s="178">
        <v>3834718.63</v>
      </c>
      <c r="AV155" s="178">
        <v>2420131.8399999999</v>
      </c>
      <c r="AW155" s="178">
        <v>2540531.62</v>
      </c>
      <c r="AX155" s="178">
        <v>2352210.7599999998</v>
      </c>
      <c r="AY155" s="178">
        <v>2832037.86</v>
      </c>
      <c r="AZ155" s="178">
        <v>3091186.01</v>
      </c>
      <c r="BA155" s="178">
        <v>5924972.6900000004</v>
      </c>
      <c r="BB155" s="178">
        <v>2489244</v>
      </c>
      <c r="BC155" s="178">
        <v>2170299</v>
      </c>
      <c r="BD155" s="178">
        <v>2604104</v>
      </c>
      <c r="BE155" s="178">
        <v>2912616.36</v>
      </c>
      <c r="BF155" s="178">
        <v>3445271.04</v>
      </c>
      <c r="BG155" s="178">
        <v>4267898.3899999997</v>
      </c>
      <c r="BH155" s="178">
        <v>2660442.94</v>
      </c>
      <c r="BI155" s="178">
        <v>3060763.03</v>
      </c>
      <c r="BJ155" s="178">
        <v>2973841.51</v>
      </c>
      <c r="BK155" s="178">
        <v>3197163.67</v>
      </c>
      <c r="BL155" s="178">
        <v>3478494.7</v>
      </c>
      <c r="BM155" s="178">
        <v>7347527.3200000003</v>
      </c>
      <c r="BN155" s="178">
        <v>3004856.62</v>
      </c>
      <c r="BO155" s="178">
        <v>2726139.42</v>
      </c>
      <c r="BP155" s="178">
        <v>3232125.66</v>
      </c>
      <c r="BQ155" s="178">
        <v>3335331.31</v>
      </c>
      <c r="BR155" s="178">
        <v>4431549.43</v>
      </c>
      <c r="BS155" s="178">
        <v>5512650.5700000003</v>
      </c>
      <c r="BT155" s="178">
        <v>3299945.71</v>
      </c>
      <c r="BU155" s="178">
        <v>3889478.61</v>
      </c>
    </row>
    <row r="156" spans="1:73" outlineLevel="1">
      <c r="A156" s="355">
        <v>0.4</v>
      </c>
      <c r="B156" s="163" t="s">
        <v>68</v>
      </c>
      <c r="F156" s="178" t="s">
        <v>103</v>
      </c>
      <c r="G156" s="178" t="s">
        <v>103</v>
      </c>
      <c r="H156" s="178" t="s">
        <v>103</v>
      </c>
      <c r="I156" s="178" t="s">
        <v>103</v>
      </c>
      <c r="J156" s="178" t="s">
        <v>103</v>
      </c>
      <c r="K156" s="178" t="s">
        <v>103</v>
      </c>
      <c r="L156" s="178" t="s">
        <v>103</v>
      </c>
      <c r="M156" s="178" t="s">
        <v>103</v>
      </c>
      <c r="N156" s="178" t="s">
        <v>103</v>
      </c>
      <c r="O156" s="178" t="s">
        <v>103</v>
      </c>
      <c r="P156" s="178" t="s">
        <v>103</v>
      </c>
      <c r="Q156" s="178">
        <v>49254438</v>
      </c>
      <c r="R156" s="178">
        <v>40642050</v>
      </c>
      <c r="S156" s="178">
        <v>32104984</v>
      </c>
      <c r="T156" s="178">
        <v>27423256</v>
      </c>
      <c r="U156" s="178">
        <v>2316789</v>
      </c>
      <c r="V156" s="178">
        <v>2396877</v>
      </c>
      <c r="W156" s="178">
        <v>12844181</v>
      </c>
      <c r="X156" s="178">
        <v>19112327</v>
      </c>
      <c r="Y156" s="178">
        <v>22373901</v>
      </c>
      <c r="Z156" s="178">
        <v>21444973</v>
      </c>
      <c r="AA156" s="178">
        <v>27407679</v>
      </c>
      <c r="AB156" s="178">
        <v>29965399</v>
      </c>
      <c r="AC156" s="178">
        <v>43595444</v>
      </c>
      <c r="AD156" s="178">
        <v>27809955</v>
      </c>
      <c r="AE156" s="178">
        <v>26402227</v>
      </c>
      <c r="AF156" s="178">
        <v>23208205</v>
      </c>
      <c r="AG156" s="178">
        <v>21690236</v>
      </c>
      <c r="AH156" s="178">
        <v>28669178</v>
      </c>
      <c r="AI156" s="178">
        <v>29606237</v>
      </c>
      <c r="AJ156" s="178">
        <v>32649213</v>
      </c>
      <c r="AK156" s="178">
        <v>28338657</v>
      </c>
      <c r="AL156" s="178">
        <v>29278040</v>
      </c>
      <c r="AM156" s="178">
        <v>34971551</v>
      </c>
      <c r="AN156" s="178">
        <v>35937733</v>
      </c>
      <c r="AO156" s="178">
        <v>52460983</v>
      </c>
      <c r="AP156" s="178">
        <v>35981913</v>
      </c>
      <c r="AQ156" s="178">
        <v>30423339</v>
      </c>
      <c r="AR156" s="178">
        <v>29665407</v>
      </c>
      <c r="AS156" s="178">
        <v>31775142</v>
      </c>
      <c r="AT156" s="178">
        <v>32522405</v>
      </c>
      <c r="AU156" s="178">
        <v>29727489</v>
      </c>
      <c r="AV156" s="178">
        <v>32761705</v>
      </c>
      <c r="AW156" s="178">
        <v>28915555</v>
      </c>
      <c r="AX156" s="178">
        <v>28521467</v>
      </c>
      <c r="AY156" s="178">
        <v>31969014</v>
      </c>
      <c r="AZ156" s="178">
        <v>35466046</v>
      </c>
      <c r="BA156" s="178">
        <v>58971068.880000003</v>
      </c>
      <c r="BB156" s="178">
        <v>44782009</v>
      </c>
      <c r="BC156" s="178">
        <v>33536096</v>
      </c>
      <c r="BD156" s="178">
        <v>31660816</v>
      </c>
      <c r="BE156" s="178">
        <v>34703873.399999999</v>
      </c>
      <c r="BF156" s="178">
        <v>33324319.969999999</v>
      </c>
      <c r="BG156" s="178">
        <v>32064988.98</v>
      </c>
      <c r="BH156" s="178">
        <v>36682869.539999999</v>
      </c>
      <c r="BI156" s="178">
        <v>30067682.360000003</v>
      </c>
      <c r="BJ156" s="178">
        <v>30424558.170000006</v>
      </c>
      <c r="BK156" s="178">
        <v>34731190.630000003</v>
      </c>
      <c r="BL156" s="178">
        <v>37536101.969999999</v>
      </c>
      <c r="BM156" s="178">
        <v>60015479.960000016</v>
      </c>
      <c r="BN156" s="178">
        <v>46352111.590000004</v>
      </c>
      <c r="BO156" s="178">
        <v>34683586.829999998</v>
      </c>
      <c r="BP156" s="178">
        <v>38872966.029999994</v>
      </c>
      <c r="BQ156" s="178">
        <v>32084015.07</v>
      </c>
      <c r="BR156" s="178">
        <v>35513429</v>
      </c>
      <c r="BS156" s="178">
        <v>35680696.030000001</v>
      </c>
      <c r="BT156" s="178">
        <v>39255494.409999989</v>
      </c>
      <c r="BU156" s="178">
        <v>34449166.199999996</v>
      </c>
    </row>
    <row r="157" spans="1:73" outlineLevel="1">
      <c r="A157" s="355">
        <v>0.4</v>
      </c>
      <c r="B157" s="163" t="s">
        <v>72</v>
      </c>
      <c r="F157" s="178" t="s">
        <v>103</v>
      </c>
      <c r="G157" s="178" t="s">
        <v>103</v>
      </c>
      <c r="H157" s="178" t="s">
        <v>103</v>
      </c>
      <c r="I157" s="178" t="s">
        <v>103</v>
      </c>
      <c r="J157" s="178" t="s">
        <v>103</v>
      </c>
      <c r="K157" s="178" t="s">
        <v>103</v>
      </c>
      <c r="L157" s="178" t="s">
        <v>103</v>
      </c>
      <c r="M157" s="178" t="s">
        <v>103</v>
      </c>
      <c r="N157" s="178" t="s">
        <v>103</v>
      </c>
      <c r="O157" s="178" t="s">
        <v>103</v>
      </c>
      <c r="P157" s="178" t="s">
        <v>103</v>
      </c>
      <c r="Q157" s="178">
        <v>32205380</v>
      </c>
      <c r="R157" s="178">
        <v>21359027</v>
      </c>
      <c r="S157" s="178">
        <v>19235575</v>
      </c>
      <c r="T157" s="178">
        <v>8088831</v>
      </c>
      <c r="U157" s="178">
        <v>140788</v>
      </c>
      <c r="V157" s="178">
        <v>3447677</v>
      </c>
      <c r="W157" s="178">
        <v>9521875</v>
      </c>
      <c r="X157" s="178">
        <v>6799942</v>
      </c>
      <c r="Y157" s="178">
        <v>12212420</v>
      </c>
      <c r="Z157" s="178">
        <v>12767650</v>
      </c>
      <c r="AA157" s="178">
        <v>16209258</v>
      </c>
      <c r="AB157" s="178">
        <v>19431856</v>
      </c>
      <c r="AC157" s="178">
        <v>25160539</v>
      </c>
      <c r="AD157" s="178">
        <v>14114110</v>
      </c>
      <c r="AE157" s="178">
        <v>14168645</v>
      </c>
      <c r="AF157" s="178">
        <v>12583231</v>
      </c>
      <c r="AG157" s="178">
        <v>12441251</v>
      </c>
      <c r="AH157" s="178">
        <v>18116477</v>
      </c>
      <c r="AI157" s="178">
        <v>18028851</v>
      </c>
      <c r="AJ157" s="178">
        <v>19374283</v>
      </c>
      <c r="AK157" s="178">
        <v>17650048</v>
      </c>
      <c r="AL157" s="178">
        <v>17674664</v>
      </c>
      <c r="AM157" s="178">
        <v>22143626</v>
      </c>
      <c r="AN157" s="178">
        <v>23285633</v>
      </c>
      <c r="AO157" s="178">
        <v>35223553</v>
      </c>
      <c r="AP157" s="178">
        <v>20721794</v>
      </c>
      <c r="AQ157" s="178">
        <v>19378193</v>
      </c>
      <c r="AR157" s="178">
        <v>18489776</v>
      </c>
      <c r="AS157" s="178">
        <v>23364978</v>
      </c>
      <c r="AT157" s="178">
        <v>24059911</v>
      </c>
      <c r="AU157" s="178">
        <v>23357466</v>
      </c>
      <c r="AV157" s="178">
        <v>23149415</v>
      </c>
      <c r="AW157" s="178">
        <v>20336164</v>
      </c>
      <c r="AX157" s="178">
        <v>20172869.91</v>
      </c>
      <c r="AY157" s="178">
        <v>24184338.649999999</v>
      </c>
      <c r="AZ157" s="178">
        <v>25339771.920000002</v>
      </c>
      <c r="BA157" s="178">
        <v>42053452.609999999</v>
      </c>
      <c r="BB157" s="178">
        <v>26139666</v>
      </c>
      <c r="BC157" s="178">
        <v>20545486</v>
      </c>
      <c r="BD157" s="178">
        <v>19586402</v>
      </c>
      <c r="BE157" s="178">
        <v>24454362.780000001</v>
      </c>
      <c r="BF157" s="178">
        <v>24525805</v>
      </c>
      <c r="BG157" s="178">
        <v>25698299.529999997</v>
      </c>
      <c r="BH157" s="178">
        <v>29251403.609999999</v>
      </c>
      <c r="BI157" s="178">
        <v>23451873.209999997</v>
      </c>
      <c r="BJ157" s="178">
        <v>24895612.060000002</v>
      </c>
      <c r="BK157" s="178">
        <v>29113604.310000002</v>
      </c>
      <c r="BL157" s="178">
        <v>32793357.450000003</v>
      </c>
      <c r="BM157" s="178">
        <v>54133213.919999994</v>
      </c>
      <c r="BN157" s="178">
        <v>33280473.030000001</v>
      </c>
      <c r="BO157" s="178">
        <v>27636711.850000001</v>
      </c>
      <c r="BP157" s="178">
        <v>31465106.610000003</v>
      </c>
      <c r="BQ157" s="178">
        <v>28118529.220000003</v>
      </c>
      <c r="BR157" s="178">
        <v>34480214</v>
      </c>
      <c r="BS157" s="178">
        <v>34724051.840000004</v>
      </c>
      <c r="BT157" s="178">
        <v>37126767.460000001</v>
      </c>
      <c r="BU157" s="178">
        <v>34221449.469999999</v>
      </c>
    </row>
    <row r="158" spans="1:73" outlineLevel="1">
      <c r="A158" s="355"/>
      <c r="B158" s="163" t="s">
        <v>74</v>
      </c>
      <c r="F158" s="178" t="s">
        <v>103</v>
      </c>
      <c r="G158" s="178" t="s">
        <v>103</v>
      </c>
      <c r="H158" s="178" t="s">
        <v>103</v>
      </c>
      <c r="I158" s="178" t="s">
        <v>103</v>
      </c>
      <c r="J158" s="178" t="s">
        <v>103</v>
      </c>
      <c r="K158" s="178" t="s">
        <v>103</v>
      </c>
      <c r="L158" s="178" t="s">
        <v>103</v>
      </c>
      <c r="M158" s="178" t="s">
        <v>103</v>
      </c>
      <c r="N158" s="178" t="s">
        <v>103</v>
      </c>
      <c r="O158" s="178" t="s">
        <v>103</v>
      </c>
      <c r="P158" s="178" t="s">
        <v>103</v>
      </c>
      <c r="Q158" s="178" t="s">
        <v>103</v>
      </c>
      <c r="R158" s="178" t="s">
        <v>103</v>
      </c>
      <c r="S158" s="178" t="s">
        <v>103</v>
      </c>
      <c r="T158" s="178" t="s">
        <v>103</v>
      </c>
      <c r="U158" s="178" t="s">
        <v>103</v>
      </c>
      <c r="V158" s="178" t="s">
        <v>103</v>
      </c>
      <c r="W158" s="178" t="s">
        <v>103</v>
      </c>
      <c r="X158" s="178" t="s">
        <v>103</v>
      </c>
      <c r="Y158" s="178" t="s">
        <v>103</v>
      </c>
      <c r="Z158" s="178" t="s">
        <v>103</v>
      </c>
      <c r="AA158" s="178" t="s">
        <v>103</v>
      </c>
      <c r="AB158" s="178" t="s">
        <v>103</v>
      </c>
      <c r="AC158" s="178" t="s">
        <v>103</v>
      </c>
      <c r="AD158" s="178" t="s">
        <v>103</v>
      </c>
      <c r="AE158" s="178" t="s">
        <v>103</v>
      </c>
      <c r="AF158" s="178" t="s">
        <v>103</v>
      </c>
      <c r="AG158" s="178" t="s">
        <v>103</v>
      </c>
      <c r="AH158" s="178" t="s">
        <v>103</v>
      </c>
      <c r="AI158" s="178" t="s">
        <v>103</v>
      </c>
      <c r="AJ158" s="178" t="s">
        <v>103</v>
      </c>
      <c r="AK158" s="178" t="s">
        <v>103</v>
      </c>
      <c r="AL158" s="178" t="s">
        <v>103</v>
      </c>
      <c r="AM158" s="178" t="s">
        <v>103</v>
      </c>
      <c r="AN158" s="178" t="s">
        <v>103</v>
      </c>
      <c r="AO158" s="178">
        <v>55512664.740000002</v>
      </c>
      <c r="AP158" s="178">
        <v>28615000</v>
      </c>
      <c r="AQ158" s="178">
        <v>28227000</v>
      </c>
      <c r="AR158" s="178">
        <v>30215961</v>
      </c>
      <c r="AS158" s="178">
        <v>32130000</v>
      </c>
      <c r="AT158" s="178">
        <v>35971599</v>
      </c>
      <c r="AU158" s="178">
        <v>32754000</v>
      </c>
      <c r="AV158" s="178">
        <v>33524872</v>
      </c>
      <c r="AW158" s="178">
        <v>33013417.629999999</v>
      </c>
      <c r="AX158" s="178">
        <v>29677478</v>
      </c>
      <c r="AY158" s="178">
        <v>32909945</v>
      </c>
      <c r="AZ158" s="178">
        <v>34650631</v>
      </c>
      <c r="BA158" s="178">
        <v>57749523</v>
      </c>
      <c r="BB158" s="178">
        <v>33052939</v>
      </c>
      <c r="BC158" s="178">
        <v>29479004</v>
      </c>
      <c r="BD158" s="178">
        <v>34613616</v>
      </c>
      <c r="BE158" s="178">
        <v>33356634.25</v>
      </c>
      <c r="BF158" s="178">
        <v>35841080.109999999</v>
      </c>
      <c r="BG158" s="178">
        <v>35877056</v>
      </c>
      <c r="BH158" s="178">
        <v>37125266</v>
      </c>
      <c r="BI158" s="178">
        <v>34664001</v>
      </c>
      <c r="BJ158" s="178">
        <v>32459052</v>
      </c>
      <c r="BK158" s="178">
        <v>34907462.380000003</v>
      </c>
      <c r="BL158" s="178">
        <v>41406937.390000001</v>
      </c>
      <c r="BM158" s="178">
        <v>63435039</v>
      </c>
      <c r="BN158" s="178">
        <v>34957928.890000001</v>
      </c>
      <c r="BO158" s="178">
        <v>31091296.32</v>
      </c>
      <c r="BP158" s="178">
        <v>37687380.170000002</v>
      </c>
      <c r="BQ158" s="178">
        <v>33869540.380000003</v>
      </c>
      <c r="BR158" s="178">
        <v>39553109</v>
      </c>
      <c r="BS158" s="178">
        <v>39754018</v>
      </c>
      <c r="BT158" s="178">
        <v>38436465</v>
      </c>
      <c r="BU158" s="178">
        <v>37305321.100000001</v>
      </c>
    </row>
    <row r="159" spans="1:73" outlineLevel="1">
      <c r="A159" s="355"/>
      <c r="B159" s="163" t="s">
        <v>77</v>
      </c>
      <c r="F159" s="178" t="str">
        <f>IFERROR(F118/#REF!,"-")</f>
        <v>-</v>
      </c>
      <c r="G159" s="178" t="str">
        <f>IFERROR(G118/#REF!,"-")</f>
        <v>-</v>
      </c>
      <c r="H159" s="178" t="str">
        <f>IFERROR(H118/#REF!,"-")</f>
        <v>-</v>
      </c>
      <c r="I159" s="178" t="str">
        <f>IFERROR(I118/#REF!,"-")</f>
        <v>-</v>
      </c>
      <c r="J159" s="178" t="str">
        <f>IFERROR(J118/#REF!,"-")</f>
        <v>-</v>
      </c>
      <c r="K159" s="178" t="str">
        <f>IFERROR(K118/#REF!,"-")</f>
        <v>-</v>
      </c>
      <c r="L159" s="178" t="str">
        <f>IFERROR(L118/#REF!,"-")</f>
        <v>-</v>
      </c>
      <c r="M159" s="178" t="str">
        <f>IFERROR(M118/#REF!,"-")</f>
        <v>-</v>
      </c>
      <c r="N159" s="178" t="str">
        <f>IFERROR(N118/#REF!,"-")</f>
        <v>-</v>
      </c>
      <c r="O159" s="178" t="str">
        <f>IFERROR(O118/#REF!,"-")</f>
        <v>-</v>
      </c>
      <c r="P159" s="178" t="str">
        <f>IFERROR(P118/#REF!,"-")</f>
        <v>-</v>
      </c>
      <c r="Q159" s="178" t="str">
        <f>IFERROR(Q118/#REF!,"-")</f>
        <v>-</v>
      </c>
      <c r="R159" s="178" t="str">
        <f>IFERROR(R118/#REF!,"-")</f>
        <v>-</v>
      </c>
      <c r="S159" s="178" t="str">
        <f>IFERROR(S118/#REF!,"-")</f>
        <v>-</v>
      </c>
      <c r="T159" s="178" t="str">
        <f>IFERROR(T118/#REF!,"-")</f>
        <v>-</v>
      </c>
      <c r="U159" s="178" t="str">
        <f>IFERROR(U118/#REF!,"-")</f>
        <v>-</v>
      </c>
      <c r="V159" s="178" t="str">
        <f>IFERROR(V118/#REF!,"-")</f>
        <v>-</v>
      </c>
      <c r="W159" s="178" t="str">
        <f>IFERROR(W118/#REF!,"-")</f>
        <v>-</v>
      </c>
      <c r="X159" s="178" t="str">
        <f>IFERROR(X118/#REF!,"-")</f>
        <v>-</v>
      </c>
      <c r="Y159" s="178" t="str">
        <f>IFERROR(Y118/#REF!,"-")</f>
        <v>-</v>
      </c>
      <c r="Z159" s="178" t="str">
        <f>IFERROR(Z118/#REF!,"-")</f>
        <v>-</v>
      </c>
      <c r="AA159" s="178" t="str">
        <f>IFERROR(AA118/#REF!,"-")</f>
        <v>-</v>
      </c>
      <c r="AB159" s="178" t="str">
        <f>IFERROR(AB118/#REF!,"-")</f>
        <v>-</v>
      </c>
      <c r="AC159" s="178" t="str">
        <f>IFERROR(AC118/#REF!,"-")</f>
        <v>-</v>
      </c>
      <c r="AD159" s="178" t="str">
        <f>IFERROR(AD118/#REF!,"-")</f>
        <v>-</v>
      </c>
      <c r="AE159" s="178" t="str">
        <f>IFERROR(AE118/#REF!,"-")</f>
        <v>-</v>
      </c>
      <c r="AF159" s="178" t="str">
        <f>IFERROR(AF118/#REF!,"-")</f>
        <v>-</v>
      </c>
      <c r="AG159" s="178" t="str">
        <f>IFERROR(AG118/#REF!,"-")</f>
        <v>-</v>
      </c>
      <c r="AH159" s="178" t="str">
        <f>IFERROR(AH118/#REF!,"-")</f>
        <v>-</v>
      </c>
      <c r="AI159" s="178" t="str">
        <f>IFERROR(AI118/#REF!,"-")</f>
        <v>-</v>
      </c>
      <c r="AJ159" s="178" t="str">
        <f>IFERROR(AJ118/#REF!,"-")</f>
        <v>-</v>
      </c>
      <c r="AK159" s="178" t="str">
        <f>IFERROR(AK118/#REF!,"-")</f>
        <v>-</v>
      </c>
      <c r="AL159" s="178" t="str">
        <f>IFERROR(AL118/#REF!,"-")</f>
        <v>-</v>
      </c>
      <c r="AM159" s="178" t="str">
        <f>IFERROR(AM118/#REF!,"-")</f>
        <v>-</v>
      </c>
      <c r="AN159" s="178" t="str">
        <f>IFERROR(AN118/#REF!,"-")</f>
        <v>-</v>
      </c>
      <c r="AO159" s="178" t="str">
        <f>IFERROR(AO118/#REF!,"-")</f>
        <v>-</v>
      </c>
      <c r="AP159" s="178" t="str">
        <f>IFERROR(AP118/#REF!,"-")</f>
        <v>-</v>
      </c>
      <c r="AQ159" s="178" t="str">
        <f>IFERROR(AQ118/#REF!,"-")</f>
        <v>-</v>
      </c>
      <c r="AR159" s="178" t="str">
        <f>IFERROR(AR118/#REF!,"-")</f>
        <v>-</v>
      </c>
      <c r="AS159" s="178" t="str">
        <f>IFERROR(AS118/#REF!,"-")</f>
        <v>-</v>
      </c>
      <c r="AT159" s="178" t="str">
        <f>IFERROR(AT118/#REF!,"-")</f>
        <v>-</v>
      </c>
      <c r="AU159" s="178" t="str">
        <f>IFERROR(AU118/#REF!,"-")</f>
        <v>-</v>
      </c>
      <c r="AV159" s="178" t="str">
        <f>IFERROR(AV118/#REF!,"-")</f>
        <v>-</v>
      </c>
      <c r="AW159" s="178" t="str">
        <f>IFERROR(AW118/#REF!,"-")</f>
        <v>-</v>
      </c>
      <c r="AX159" s="178" t="str">
        <f>IFERROR(AX118/#REF!,"-")</f>
        <v>-</v>
      </c>
      <c r="AY159" s="178" t="str">
        <f>IFERROR(AY118/#REF!,"-")</f>
        <v>-</v>
      </c>
      <c r="AZ159" s="178" t="str">
        <f>IFERROR(AZ118/#REF!,"-")</f>
        <v>-</v>
      </c>
      <c r="BA159" s="178">
        <v>54677803.369999997</v>
      </c>
      <c r="BB159" s="178">
        <v>34139438</v>
      </c>
      <c r="BC159" s="178">
        <v>29390194</v>
      </c>
      <c r="BD159" s="178">
        <v>32169042</v>
      </c>
      <c r="BE159" s="178">
        <v>33585572.299999997</v>
      </c>
      <c r="BF159" s="178">
        <v>35175695.330000006</v>
      </c>
      <c r="BG159" s="178">
        <v>34902121.969999999</v>
      </c>
      <c r="BH159" s="178">
        <v>35396195</v>
      </c>
      <c r="BI159" s="178">
        <v>31837771.050000001</v>
      </c>
      <c r="BJ159" s="178">
        <v>31794149.519999996</v>
      </c>
      <c r="BK159" s="178">
        <v>34657522.640000008</v>
      </c>
      <c r="BL159" s="178">
        <v>38158257.119999997</v>
      </c>
      <c r="BM159" s="178">
        <v>57172313.350000001</v>
      </c>
      <c r="BN159" s="178">
        <v>34524124.789999999</v>
      </c>
      <c r="BO159" s="178">
        <v>29965305.969999999</v>
      </c>
      <c r="BP159" s="178">
        <v>34450505.350000001</v>
      </c>
      <c r="BQ159" s="178">
        <v>31324550.979999993</v>
      </c>
      <c r="BR159" s="178">
        <v>36984388</v>
      </c>
      <c r="BS159" s="178">
        <v>36559790</v>
      </c>
      <c r="BT159" s="178">
        <v>36773451.18999999</v>
      </c>
      <c r="BU159" s="178">
        <v>35816492.920000002</v>
      </c>
    </row>
    <row r="160" spans="1:73" outlineLevel="1">
      <c r="A160" s="355"/>
      <c r="B160" s="163" t="s">
        <v>166</v>
      </c>
      <c r="F160" s="178" t="str">
        <f>IFERROR(F119/#REF!,"-")</f>
        <v>-</v>
      </c>
      <c r="G160" s="178" t="str">
        <f>IFERROR(G119/#REF!,"-")</f>
        <v>-</v>
      </c>
      <c r="H160" s="178" t="str">
        <f>IFERROR(H119/#REF!,"-")</f>
        <v>-</v>
      </c>
      <c r="I160" s="178" t="str">
        <f>IFERROR(I119/#REF!,"-")</f>
        <v>-</v>
      </c>
      <c r="J160" s="178" t="str">
        <f>IFERROR(J119/#REF!,"-")</f>
        <v>-</v>
      </c>
      <c r="K160" s="178" t="str">
        <f>IFERROR(K119/#REF!,"-")</f>
        <v>-</v>
      </c>
      <c r="L160" s="178" t="str">
        <f>IFERROR(L119/#REF!,"-")</f>
        <v>-</v>
      </c>
      <c r="M160" s="178" t="str">
        <f>IFERROR(M119/#REF!,"-")</f>
        <v>-</v>
      </c>
      <c r="N160" s="178" t="str">
        <f>IFERROR(N119/#REF!,"-")</f>
        <v>-</v>
      </c>
      <c r="O160" s="178" t="str">
        <f>IFERROR(O119/#REF!,"-")</f>
        <v>-</v>
      </c>
      <c r="P160" s="178" t="str">
        <f>IFERROR(P119/#REF!,"-")</f>
        <v>-</v>
      </c>
      <c r="Q160" s="178" t="str">
        <f>IFERROR(Q119/#REF!,"-")</f>
        <v>-</v>
      </c>
      <c r="R160" s="178" t="str">
        <f>IFERROR(R119/#REF!,"-")</f>
        <v>-</v>
      </c>
      <c r="S160" s="178" t="str">
        <f>IFERROR(S119/#REF!,"-")</f>
        <v>-</v>
      </c>
      <c r="T160" s="178" t="str">
        <f>IFERROR(T119/#REF!,"-")</f>
        <v>-</v>
      </c>
      <c r="U160" s="178" t="str">
        <f>IFERROR(U119/#REF!,"-")</f>
        <v>-</v>
      </c>
      <c r="V160" s="178" t="str">
        <f>IFERROR(V119/#REF!,"-")</f>
        <v>-</v>
      </c>
      <c r="W160" s="178" t="str">
        <f>IFERROR(W119/#REF!,"-")</f>
        <v>-</v>
      </c>
      <c r="X160" s="178" t="str">
        <f>IFERROR(X119/#REF!,"-")</f>
        <v>-</v>
      </c>
      <c r="Y160" s="178" t="str">
        <f>IFERROR(Y119/#REF!,"-")</f>
        <v>-</v>
      </c>
      <c r="Z160" s="178" t="str">
        <f>IFERROR(Z119/#REF!,"-")</f>
        <v>-</v>
      </c>
      <c r="AA160" s="178" t="str">
        <f>IFERROR(AA119/#REF!,"-")</f>
        <v>-</v>
      </c>
      <c r="AB160" s="178" t="str">
        <f>IFERROR(AB119/#REF!,"-")</f>
        <v>-</v>
      </c>
      <c r="AC160" s="178" t="str">
        <f>IFERROR(AC119/#REF!,"-")</f>
        <v>-</v>
      </c>
      <c r="AD160" s="178" t="str">
        <f>IFERROR(AD119/#REF!,"-")</f>
        <v>-</v>
      </c>
      <c r="AE160" s="178" t="str">
        <f>IFERROR(AE119/#REF!,"-")</f>
        <v>-</v>
      </c>
      <c r="AF160" s="178" t="str">
        <f>IFERROR(AF119/#REF!,"-")</f>
        <v>-</v>
      </c>
      <c r="AG160" s="178" t="str">
        <f>IFERROR(AG119/#REF!,"-")</f>
        <v>-</v>
      </c>
      <c r="AH160" s="178" t="str">
        <f>IFERROR(AH119/#REF!,"-")</f>
        <v>-</v>
      </c>
      <c r="AI160" s="178" t="str">
        <f>IFERROR(AI119/#REF!,"-")</f>
        <v>-</v>
      </c>
      <c r="AJ160" s="178" t="str">
        <f>IFERROR(AJ119/#REF!,"-")</f>
        <v>-</v>
      </c>
      <c r="AK160" s="178" t="str">
        <f>IFERROR(AK119/#REF!,"-")</f>
        <v>-</v>
      </c>
      <c r="AL160" s="178" t="str">
        <f>IFERROR(AL119/#REF!,"-")</f>
        <v>-</v>
      </c>
      <c r="AM160" s="178" t="str">
        <f>IFERROR(AM119/#REF!,"-")</f>
        <v>-</v>
      </c>
      <c r="AN160" s="178" t="str">
        <f>IFERROR(AN119/#REF!,"-")</f>
        <v>-</v>
      </c>
      <c r="AO160" s="178" t="str">
        <f>IFERROR(AO119/#REF!,"-")</f>
        <v>-</v>
      </c>
      <c r="AP160" s="178" t="str">
        <f>IFERROR(AP119/#REF!,"-")</f>
        <v>-</v>
      </c>
      <c r="AQ160" s="178" t="str">
        <f>IFERROR(AQ119/#REF!,"-")</f>
        <v>-</v>
      </c>
      <c r="AR160" s="178" t="str">
        <f>IFERROR(AR119/#REF!,"-")</f>
        <v>-</v>
      </c>
      <c r="AS160" s="178" t="str">
        <f>IFERROR(AS119/#REF!,"-")</f>
        <v>-</v>
      </c>
      <c r="AT160" s="178" t="str">
        <f>IFERROR(AT119/#REF!,"-")</f>
        <v>-</v>
      </c>
      <c r="AU160" s="178" t="str">
        <f>IFERROR(AU119/#REF!,"-")</f>
        <v>-</v>
      </c>
      <c r="AV160" s="178" t="str">
        <f>IFERROR(AV119/#REF!,"-")</f>
        <v>-</v>
      </c>
      <c r="AW160" s="178" t="str">
        <f>IFERROR(AW119/#REF!,"-")</f>
        <v>-</v>
      </c>
      <c r="AX160" s="178" t="str">
        <f>IFERROR(AX119/#REF!,"-")</f>
        <v>-</v>
      </c>
      <c r="AY160" s="178" t="str">
        <f>IFERROR(AY119/#REF!,"-")</f>
        <v>-</v>
      </c>
      <c r="AZ160" s="178" t="str">
        <f>IFERROR(AZ119/#REF!,"-")</f>
        <v>-</v>
      </c>
      <c r="BA160" s="178" t="str">
        <f>IFERROR(BA119/#REF!,"-")</f>
        <v>-</v>
      </c>
      <c r="BB160" s="178" t="str">
        <f>IFERROR(BB119/#REF!,"-")</f>
        <v>-</v>
      </c>
      <c r="BC160" s="178" t="str">
        <f>IFERROR(BC119/#REF!,"-")</f>
        <v>-</v>
      </c>
      <c r="BD160" s="178" t="str">
        <f>IFERROR(BD119/#REF!,"-")</f>
        <v>-</v>
      </c>
      <c r="BE160" s="178" t="str">
        <f>IFERROR(BE119/#REF!,"-")</f>
        <v>-</v>
      </c>
      <c r="BF160" s="178" t="str">
        <f>IFERROR(BF119/#REF!,"-")</f>
        <v>-</v>
      </c>
      <c r="BG160" s="178" t="str">
        <f>IFERROR(BG119/#REF!,"-")</f>
        <v>-</v>
      </c>
      <c r="BH160" s="178" t="str">
        <f>IFERROR(BH119/#REF!,"-")</f>
        <v>-</v>
      </c>
      <c r="BI160" s="178" t="str">
        <f>IFERROR(BI119/#REF!,"-")</f>
        <v>-</v>
      </c>
      <c r="BJ160" s="178" t="str">
        <f>IFERROR(BJ119/#REF!,"-")</f>
        <v>-</v>
      </c>
      <c r="BK160" s="178" t="str">
        <f>IFERROR(BK119/#REF!,"-")</f>
        <v>-</v>
      </c>
      <c r="BL160" s="178" t="str">
        <f>IFERROR(BL119/#REF!,"-")</f>
        <v>-</v>
      </c>
      <c r="BM160" s="178">
        <v>50242974.420000039</v>
      </c>
      <c r="BN160" s="178">
        <v>27052197.389999993</v>
      </c>
      <c r="BO160" s="178">
        <v>23489669</v>
      </c>
      <c r="BP160" s="178">
        <v>30210947.219999995</v>
      </c>
      <c r="BQ160" s="178">
        <v>26798635.079999983</v>
      </c>
      <c r="BR160" s="178">
        <v>32113598</v>
      </c>
      <c r="BS160" s="178">
        <v>30192659</v>
      </c>
      <c r="BT160" s="178">
        <v>33413779.52</v>
      </c>
      <c r="BU160" s="178">
        <v>28759188.93999999</v>
      </c>
    </row>
    <row r="161" spans="1:73" outlineLevel="1">
      <c r="A161" s="355"/>
      <c r="B161" s="163" t="s">
        <v>167</v>
      </c>
      <c r="F161" s="178" t="str">
        <f>IFERROR(F120/#REF!,"-")</f>
        <v>-</v>
      </c>
      <c r="G161" s="178" t="str">
        <f>IFERROR(G120/#REF!,"-")</f>
        <v>-</v>
      </c>
      <c r="H161" s="178" t="str">
        <f>IFERROR(H120/#REF!,"-")</f>
        <v>-</v>
      </c>
      <c r="I161" s="178" t="str">
        <f>IFERROR(I120/#REF!,"-")</f>
        <v>-</v>
      </c>
      <c r="J161" s="178" t="str">
        <f>IFERROR(J120/#REF!,"-")</f>
        <v>-</v>
      </c>
      <c r="K161" s="178" t="str">
        <f>IFERROR(K120/#REF!,"-")</f>
        <v>-</v>
      </c>
      <c r="L161" s="178" t="str">
        <f>IFERROR(L120/#REF!,"-")</f>
        <v>-</v>
      </c>
      <c r="M161" s="178" t="str">
        <f>IFERROR(M120/#REF!,"-")</f>
        <v>-</v>
      </c>
      <c r="N161" s="178" t="str">
        <f>IFERROR(N120/#REF!,"-")</f>
        <v>-</v>
      </c>
      <c r="O161" s="178" t="str">
        <f>IFERROR(O120/#REF!,"-")</f>
        <v>-</v>
      </c>
      <c r="P161" s="178" t="str">
        <f>IFERROR(P120/#REF!,"-")</f>
        <v>-</v>
      </c>
      <c r="Q161" s="178" t="str">
        <f>IFERROR(Q120/#REF!,"-")</f>
        <v>-</v>
      </c>
      <c r="R161" s="178" t="str">
        <f>IFERROR(R120/#REF!,"-")</f>
        <v>-</v>
      </c>
      <c r="S161" s="178" t="str">
        <f>IFERROR(S120/#REF!,"-")</f>
        <v>-</v>
      </c>
      <c r="T161" s="178" t="str">
        <f>IFERROR(T120/#REF!,"-")</f>
        <v>-</v>
      </c>
      <c r="U161" s="178" t="str">
        <f>IFERROR(U120/#REF!,"-")</f>
        <v>-</v>
      </c>
      <c r="V161" s="178" t="str">
        <f>IFERROR(V120/#REF!,"-")</f>
        <v>-</v>
      </c>
      <c r="W161" s="178" t="str">
        <f>IFERROR(W120/#REF!,"-")</f>
        <v>-</v>
      </c>
      <c r="X161" s="178" t="str">
        <f>IFERROR(X120/#REF!,"-")</f>
        <v>-</v>
      </c>
      <c r="Y161" s="178" t="str">
        <f>IFERROR(Y120/#REF!,"-")</f>
        <v>-</v>
      </c>
      <c r="Z161" s="178" t="str">
        <f>IFERROR(Z120/#REF!,"-")</f>
        <v>-</v>
      </c>
      <c r="AA161" s="178" t="str">
        <f>IFERROR(AA120/#REF!,"-")</f>
        <v>-</v>
      </c>
      <c r="AB161" s="178" t="str">
        <f>IFERROR(AB120/#REF!,"-")</f>
        <v>-</v>
      </c>
      <c r="AC161" s="178" t="str">
        <f>IFERROR(AC120/#REF!,"-")</f>
        <v>-</v>
      </c>
      <c r="AD161" s="178" t="str">
        <f>IFERROR(AD120/#REF!,"-")</f>
        <v>-</v>
      </c>
      <c r="AE161" s="178" t="str">
        <f>IFERROR(AE120/#REF!,"-")</f>
        <v>-</v>
      </c>
      <c r="AF161" s="178" t="str">
        <f>IFERROR(AF120/#REF!,"-")</f>
        <v>-</v>
      </c>
      <c r="AG161" s="178" t="str">
        <f>IFERROR(AG120/#REF!,"-")</f>
        <v>-</v>
      </c>
      <c r="AH161" s="178" t="str">
        <f>IFERROR(AH120/#REF!,"-")</f>
        <v>-</v>
      </c>
      <c r="AI161" s="178" t="str">
        <f>IFERROR(AI120/#REF!,"-")</f>
        <v>-</v>
      </c>
      <c r="AJ161" s="178" t="str">
        <f>IFERROR(AJ120/#REF!,"-")</f>
        <v>-</v>
      </c>
      <c r="AK161" s="178" t="str">
        <f>IFERROR(AK120/#REF!,"-")</f>
        <v>-</v>
      </c>
      <c r="AL161" s="178" t="str">
        <f>IFERROR(AL120/#REF!,"-")</f>
        <v>-</v>
      </c>
      <c r="AM161" s="178" t="str">
        <f>IFERROR(AM120/#REF!,"-")</f>
        <v>-</v>
      </c>
      <c r="AN161" s="178" t="str">
        <f>IFERROR(AN120/#REF!,"-")</f>
        <v>-</v>
      </c>
      <c r="AO161" s="178" t="str">
        <f>IFERROR(AO120/#REF!,"-")</f>
        <v>-</v>
      </c>
      <c r="AP161" s="178" t="str">
        <f>IFERROR(AP120/#REF!,"-")</f>
        <v>-</v>
      </c>
      <c r="AQ161" s="178" t="str">
        <f>IFERROR(AQ120/#REF!,"-")</f>
        <v>-</v>
      </c>
      <c r="AR161" s="178" t="str">
        <f>IFERROR(AR120/#REF!,"-")</f>
        <v>-</v>
      </c>
      <c r="AS161" s="178" t="str">
        <f>IFERROR(AS120/#REF!,"-")</f>
        <v>-</v>
      </c>
      <c r="AT161" s="178" t="str">
        <f>IFERROR(AT120/#REF!,"-")</f>
        <v>-</v>
      </c>
      <c r="AU161" s="178" t="str">
        <f>IFERROR(AU120/#REF!,"-")</f>
        <v>-</v>
      </c>
      <c r="AV161" s="178" t="str">
        <f>IFERROR(AV120/#REF!,"-")</f>
        <v>-</v>
      </c>
      <c r="AW161" s="178" t="str">
        <f>IFERROR(AW120/#REF!,"-")</f>
        <v>-</v>
      </c>
      <c r="AX161" s="178" t="str">
        <f>IFERROR(AX120/#REF!,"-")</f>
        <v>-</v>
      </c>
      <c r="AY161" s="178" t="str">
        <f>IFERROR(AY120/#REF!,"-")</f>
        <v>-</v>
      </c>
      <c r="AZ161" s="178" t="str">
        <f>IFERROR(AZ120/#REF!,"-")</f>
        <v>-</v>
      </c>
      <c r="BA161" s="178" t="str">
        <f>IFERROR(BA120/#REF!,"-")</f>
        <v>-</v>
      </c>
      <c r="BB161" s="178" t="str">
        <f>IFERROR(BB120/#REF!,"-")</f>
        <v>-</v>
      </c>
      <c r="BC161" s="178" t="str">
        <f>IFERROR(BC120/#REF!,"-")</f>
        <v>-</v>
      </c>
      <c r="BD161" s="178" t="str">
        <f>IFERROR(BD120/#REF!,"-")</f>
        <v>-</v>
      </c>
      <c r="BE161" s="178" t="str">
        <f>IFERROR(BE120/#REF!,"-")</f>
        <v>-</v>
      </c>
      <c r="BF161" s="178" t="str">
        <f>IFERROR(BF120/#REF!,"-")</f>
        <v>-</v>
      </c>
      <c r="BG161" s="178" t="str">
        <f>IFERROR(BG120/#REF!,"-")</f>
        <v>-</v>
      </c>
      <c r="BH161" s="178" t="str">
        <f>IFERROR(BH120/#REF!,"-")</f>
        <v>-</v>
      </c>
      <c r="BI161" s="178" t="str">
        <f>IFERROR(BI120/#REF!,"-")</f>
        <v>-</v>
      </c>
      <c r="BJ161" s="178" t="str">
        <f>IFERROR(BJ120/#REF!,"-")</f>
        <v>-</v>
      </c>
      <c r="BK161" s="178" t="str">
        <f>IFERROR(BK120/#REF!,"-")</f>
        <v>-</v>
      </c>
      <c r="BL161" s="178" t="str">
        <f>IFERROR(BL120/#REF!,"-")</f>
        <v>-</v>
      </c>
      <c r="BM161" s="178" t="str">
        <f>IFERROR(BM120/#REF!,"-")</f>
        <v>-</v>
      </c>
      <c r="BN161" s="178">
        <v>42014508</v>
      </c>
      <c r="BO161" s="178">
        <v>36311725</v>
      </c>
      <c r="BP161" s="178">
        <v>42634687</v>
      </c>
      <c r="BQ161" s="178">
        <v>36044069</v>
      </c>
      <c r="BR161" s="178">
        <v>42668584</v>
      </c>
      <c r="BS161" s="178">
        <v>40663238</v>
      </c>
      <c r="BT161" s="178">
        <v>42757948</v>
      </c>
      <c r="BU161" s="178">
        <v>40380424</v>
      </c>
    </row>
    <row r="162" spans="1:73" outlineLevel="1">
      <c r="A162" s="355"/>
      <c r="B162" s="163" t="s">
        <v>168</v>
      </c>
      <c r="F162" s="178" t="str">
        <f>IFERROR(F121/#REF!,"-")</f>
        <v>-</v>
      </c>
      <c r="G162" s="178" t="str">
        <f>IFERROR(G121/#REF!,"-")</f>
        <v>-</v>
      </c>
      <c r="H162" s="178" t="str">
        <f>IFERROR(H121/#REF!,"-")</f>
        <v>-</v>
      </c>
      <c r="I162" s="178" t="str">
        <f>IFERROR(I121/#REF!,"-")</f>
        <v>-</v>
      </c>
      <c r="J162" s="178" t="str">
        <f>IFERROR(J121/#REF!,"-")</f>
        <v>-</v>
      </c>
      <c r="K162" s="178" t="str">
        <f>IFERROR(K121/#REF!,"-")</f>
        <v>-</v>
      </c>
      <c r="L162" s="178" t="str">
        <f>IFERROR(L121/#REF!,"-")</f>
        <v>-</v>
      </c>
      <c r="M162" s="178" t="str">
        <f>IFERROR(M121/#REF!,"-")</f>
        <v>-</v>
      </c>
      <c r="N162" s="178" t="str">
        <f>IFERROR(N121/#REF!,"-")</f>
        <v>-</v>
      </c>
      <c r="O162" s="178" t="str">
        <f>IFERROR(O121/#REF!,"-")</f>
        <v>-</v>
      </c>
      <c r="P162" s="178" t="str">
        <f>IFERROR(P121/#REF!,"-")</f>
        <v>-</v>
      </c>
      <c r="Q162" s="178" t="str">
        <f>IFERROR(Q121/#REF!,"-")</f>
        <v>-</v>
      </c>
      <c r="R162" s="178" t="str">
        <f>IFERROR(R121/#REF!,"-")</f>
        <v>-</v>
      </c>
      <c r="S162" s="178" t="str">
        <f>IFERROR(S121/#REF!,"-")</f>
        <v>-</v>
      </c>
      <c r="T162" s="178" t="str">
        <f>IFERROR(T121/#REF!,"-")</f>
        <v>-</v>
      </c>
      <c r="U162" s="178" t="str">
        <f>IFERROR(U121/#REF!,"-")</f>
        <v>-</v>
      </c>
      <c r="V162" s="178" t="str">
        <f>IFERROR(V121/#REF!,"-")</f>
        <v>-</v>
      </c>
      <c r="W162" s="178" t="str">
        <f>IFERROR(W121/#REF!,"-")</f>
        <v>-</v>
      </c>
      <c r="X162" s="178" t="str">
        <f>IFERROR(X121/#REF!,"-")</f>
        <v>-</v>
      </c>
      <c r="Y162" s="178" t="str">
        <f>IFERROR(Y121/#REF!,"-")</f>
        <v>-</v>
      </c>
      <c r="Z162" s="178" t="str">
        <f>IFERROR(Z121/#REF!,"-")</f>
        <v>-</v>
      </c>
      <c r="AA162" s="178" t="str">
        <f>IFERROR(AA121/#REF!,"-")</f>
        <v>-</v>
      </c>
      <c r="AB162" s="178" t="str">
        <f>IFERROR(AB121/#REF!,"-")</f>
        <v>-</v>
      </c>
      <c r="AC162" s="178" t="str">
        <f>IFERROR(AC121/#REF!,"-")</f>
        <v>-</v>
      </c>
      <c r="AD162" s="178" t="str">
        <f>IFERROR(AD121/#REF!,"-")</f>
        <v>-</v>
      </c>
      <c r="AE162" s="178" t="str">
        <f>IFERROR(AE121/#REF!,"-")</f>
        <v>-</v>
      </c>
      <c r="AF162" s="178" t="str">
        <f>IFERROR(AF121/#REF!,"-")</f>
        <v>-</v>
      </c>
      <c r="AG162" s="178" t="str">
        <f>IFERROR(AG121/#REF!,"-")</f>
        <v>-</v>
      </c>
      <c r="AH162" s="178" t="str">
        <f>IFERROR(AH121/#REF!,"-")</f>
        <v>-</v>
      </c>
      <c r="AI162" s="178" t="str">
        <f>IFERROR(AI121/#REF!,"-")</f>
        <v>-</v>
      </c>
      <c r="AJ162" s="178" t="str">
        <f>IFERROR(AJ121/#REF!,"-")</f>
        <v>-</v>
      </c>
      <c r="AK162" s="178" t="str">
        <f>IFERROR(AK121/#REF!,"-")</f>
        <v>-</v>
      </c>
      <c r="AL162" s="178" t="str">
        <f>IFERROR(AL121/#REF!,"-")</f>
        <v>-</v>
      </c>
      <c r="AM162" s="178" t="str">
        <f>IFERROR(AM121/#REF!,"-")</f>
        <v>-</v>
      </c>
      <c r="AN162" s="178" t="str">
        <f>IFERROR(AN121/#REF!,"-")</f>
        <v>-</v>
      </c>
      <c r="AO162" s="178" t="str">
        <f>IFERROR(AO121/#REF!,"-")</f>
        <v>-</v>
      </c>
      <c r="AP162" s="178" t="str">
        <f>IFERROR(AP121/#REF!,"-")</f>
        <v>-</v>
      </c>
      <c r="AQ162" s="178" t="str">
        <f>IFERROR(AQ121/#REF!,"-")</f>
        <v>-</v>
      </c>
      <c r="AR162" s="178" t="str">
        <f>IFERROR(AR121/#REF!,"-")</f>
        <v>-</v>
      </c>
      <c r="AS162" s="178" t="str">
        <f>IFERROR(AS121/#REF!,"-")</f>
        <v>-</v>
      </c>
      <c r="AT162" s="178" t="str">
        <f>IFERROR(AT121/#REF!,"-")</f>
        <v>-</v>
      </c>
      <c r="AU162" s="178" t="str">
        <f>IFERROR(AU121/#REF!,"-")</f>
        <v>-</v>
      </c>
      <c r="AV162" s="178" t="str">
        <f>IFERROR(AV121/#REF!,"-")</f>
        <v>-</v>
      </c>
      <c r="AW162" s="178" t="str">
        <f>IFERROR(AW121/#REF!,"-")</f>
        <v>-</v>
      </c>
      <c r="AX162" s="178" t="str">
        <f>IFERROR(AX121/#REF!,"-")</f>
        <v>-</v>
      </c>
      <c r="AY162" s="178" t="str">
        <f>IFERROR(AY121/#REF!,"-")</f>
        <v>-</v>
      </c>
      <c r="AZ162" s="178" t="str">
        <f>IFERROR(AZ121/#REF!,"-")</f>
        <v>-</v>
      </c>
      <c r="BA162" s="178" t="str">
        <f>IFERROR(BA121/#REF!,"-")</f>
        <v>-</v>
      </c>
      <c r="BB162" s="178" t="str">
        <f>IFERROR(BB121/#REF!,"-")</f>
        <v>-</v>
      </c>
      <c r="BC162" s="178" t="str">
        <f>IFERROR(BC121/#REF!,"-")</f>
        <v>-</v>
      </c>
      <c r="BD162" s="178" t="str">
        <f>IFERROR(BD121/#REF!,"-")</f>
        <v>-</v>
      </c>
      <c r="BE162" s="178" t="str">
        <f>IFERROR(BE121/#REF!,"-")</f>
        <v>-</v>
      </c>
      <c r="BF162" s="178" t="str">
        <f>IFERROR(BF121/#REF!,"-")</f>
        <v>-</v>
      </c>
      <c r="BG162" s="178" t="str">
        <f>IFERROR(BG121/#REF!,"-")</f>
        <v>-</v>
      </c>
      <c r="BH162" s="178" t="str">
        <f>IFERROR(BH121/#REF!,"-")</f>
        <v>-</v>
      </c>
      <c r="BI162" s="178" t="str">
        <f>IFERROR(BI121/#REF!,"-")</f>
        <v>-</v>
      </c>
      <c r="BJ162" s="178" t="str">
        <f>IFERROR(BJ121/#REF!,"-")</f>
        <v>-</v>
      </c>
      <c r="BK162" s="178" t="str">
        <f>IFERROR(BK121/#REF!,"-")</f>
        <v>-</v>
      </c>
      <c r="BL162" s="178" t="str">
        <f>IFERROR(BL121/#REF!,"-")</f>
        <v>-</v>
      </c>
      <c r="BM162" s="178" t="str">
        <f>IFERROR(BM121/#REF!,"-")</f>
        <v>-</v>
      </c>
      <c r="BN162" s="178">
        <v>32439778.990000002</v>
      </c>
      <c r="BO162" s="178">
        <v>29615381.040000007</v>
      </c>
      <c r="BP162" s="178">
        <v>36029658.720000006</v>
      </c>
      <c r="BQ162" s="178">
        <v>31235497.680000003</v>
      </c>
      <c r="BR162" s="178">
        <v>36197404.140000001</v>
      </c>
      <c r="BS162" s="178">
        <v>39270874.300000012</v>
      </c>
      <c r="BT162" s="178">
        <v>39373270.680000007</v>
      </c>
      <c r="BU162" s="178">
        <v>35667610.469999999</v>
      </c>
    </row>
    <row r="163" spans="1:73" outlineLevel="1">
      <c r="A163" s="355"/>
      <c r="B163" s="163" t="s">
        <v>169</v>
      </c>
      <c r="F163" s="178" t="str">
        <f>IFERROR(F122/#REF!,"-")</f>
        <v>-</v>
      </c>
      <c r="G163" s="178" t="str">
        <f>IFERROR(G122/#REF!,"-")</f>
        <v>-</v>
      </c>
      <c r="H163" s="178" t="str">
        <f>IFERROR(H122/#REF!,"-")</f>
        <v>-</v>
      </c>
      <c r="I163" s="178" t="str">
        <f>IFERROR(I122/#REF!,"-")</f>
        <v>-</v>
      </c>
      <c r="J163" s="178" t="str">
        <f>IFERROR(J122/#REF!,"-")</f>
        <v>-</v>
      </c>
      <c r="K163" s="178" t="str">
        <f>IFERROR(K122/#REF!,"-")</f>
        <v>-</v>
      </c>
      <c r="L163" s="178" t="str">
        <f>IFERROR(L122/#REF!,"-")</f>
        <v>-</v>
      </c>
      <c r="M163" s="178" t="str">
        <f>IFERROR(M122/#REF!,"-")</f>
        <v>-</v>
      </c>
      <c r="N163" s="178" t="str">
        <f>IFERROR(N122/#REF!,"-")</f>
        <v>-</v>
      </c>
      <c r="O163" s="178" t="str">
        <f>IFERROR(O122/#REF!,"-")</f>
        <v>-</v>
      </c>
      <c r="P163" s="178" t="str">
        <f>IFERROR(P122/#REF!,"-")</f>
        <v>-</v>
      </c>
      <c r="Q163" s="178" t="str">
        <f>IFERROR(Q122/#REF!,"-")</f>
        <v>-</v>
      </c>
      <c r="R163" s="178" t="str">
        <f>IFERROR(R122/#REF!,"-")</f>
        <v>-</v>
      </c>
      <c r="S163" s="178" t="str">
        <f>IFERROR(S122/#REF!,"-")</f>
        <v>-</v>
      </c>
      <c r="T163" s="178" t="str">
        <f>IFERROR(T122/#REF!,"-")</f>
        <v>-</v>
      </c>
      <c r="U163" s="178" t="str">
        <f>IFERROR(U122/#REF!,"-")</f>
        <v>-</v>
      </c>
      <c r="V163" s="178" t="str">
        <f>IFERROR(V122/#REF!,"-")</f>
        <v>-</v>
      </c>
      <c r="W163" s="178" t="str">
        <f>IFERROR(W122/#REF!,"-")</f>
        <v>-</v>
      </c>
      <c r="X163" s="178" t="str">
        <f>IFERROR(X122/#REF!,"-")</f>
        <v>-</v>
      </c>
      <c r="Y163" s="178" t="str">
        <f>IFERROR(Y122/#REF!,"-")</f>
        <v>-</v>
      </c>
      <c r="Z163" s="178" t="str">
        <f>IFERROR(Z122/#REF!,"-")</f>
        <v>-</v>
      </c>
      <c r="AA163" s="178" t="str">
        <f>IFERROR(AA122/#REF!,"-")</f>
        <v>-</v>
      </c>
      <c r="AB163" s="178" t="str">
        <f>IFERROR(AB122/#REF!,"-")</f>
        <v>-</v>
      </c>
      <c r="AC163" s="178" t="str">
        <f>IFERROR(AC122/#REF!,"-")</f>
        <v>-</v>
      </c>
      <c r="AD163" s="178" t="str">
        <f>IFERROR(AD122/#REF!,"-")</f>
        <v>-</v>
      </c>
      <c r="AE163" s="178" t="str">
        <f>IFERROR(AE122/#REF!,"-")</f>
        <v>-</v>
      </c>
      <c r="AF163" s="178" t="str">
        <f>IFERROR(AF122/#REF!,"-")</f>
        <v>-</v>
      </c>
      <c r="AG163" s="178" t="str">
        <f>IFERROR(AG122/#REF!,"-")</f>
        <v>-</v>
      </c>
      <c r="AH163" s="178" t="str">
        <f>IFERROR(AH122/#REF!,"-")</f>
        <v>-</v>
      </c>
      <c r="AI163" s="178" t="str">
        <f>IFERROR(AI122/#REF!,"-")</f>
        <v>-</v>
      </c>
      <c r="AJ163" s="178" t="str">
        <f>IFERROR(AJ122/#REF!,"-")</f>
        <v>-</v>
      </c>
      <c r="AK163" s="178" t="str">
        <f>IFERROR(AK122/#REF!,"-")</f>
        <v>-</v>
      </c>
      <c r="AL163" s="178" t="str">
        <f>IFERROR(AL122/#REF!,"-")</f>
        <v>-</v>
      </c>
      <c r="AM163" s="178" t="str">
        <f>IFERROR(AM122/#REF!,"-")</f>
        <v>-</v>
      </c>
      <c r="AN163" s="178" t="str">
        <f>IFERROR(AN122/#REF!,"-")</f>
        <v>-</v>
      </c>
      <c r="AO163" s="178" t="str">
        <f>IFERROR(AO122/#REF!,"-")</f>
        <v>-</v>
      </c>
      <c r="AP163" s="178" t="str">
        <f>IFERROR(AP122/#REF!,"-")</f>
        <v>-</v>
      </c>
      <c r="AQ163" s="178" t="str">
        <f>IFERROR(AQ122/#REF!,"-")</f>
        <v>-</v>
      </c>
      <c r="AR163" s="178" t="str">
        <f>IFERROR(AR122/#REF!,"-")</f>
        <v>-</v>
      </c>
      <c r="AS163" s="178" t="str">
        <f>IFERROR(AS122/#REF!,"-")</f>
        <v>-</v>
      </c>
      <c r="AT163" s="178" t="str">
        <f>IFERROR(AT122/#REF!,"-")</f>
        <v>-</v>
      </c>
      <c r="AU163" s="178" t="str">
        <f>IFERROR(AU122/#REF!,"-")</f>
        <v>-</v>
      </c>
      <c r="AV163" s="178" t="str">
        <f>IFERROR(AV122/#REF!,"-")</f>
        <v>-</v>
      </c>
      <c r="AW163" s="178" t="str">
        <f>IFERROR(AW122/#REF!,"-")</f>
        <v>-</v>
      </c>
      <c r="AX163" s="178" t="str">
        <f>IFERROR(AX122/#REF!,"-")</f>
        <v>-</v>
      </c>
      <c r="AY163" s="178" t="str">
        <f>IFERROR(AY122/#REF!,"-")</f>
        <v>-</v>
      </c>
      <c r="AZ163" s="178" t="str">
        <f>IFERROR(AZ122/#REF!,"-")</f>
        <v>-</v>
      </c>
      <c r="BA163" s="178" t="str">
        <f>IFERROR(BA122/#REF!,"-")</f>
        <v>-</v>
      </c>
      <c r="BB163" s="178" t="str">
        <f>IFERROR(BB122/#REF!,"-")</f>
        <v>-</v>
      </c>
      <c r="BC163" s="178" t="str">
        <f>IFERROR(BC122/#REF!,"-")</f>
        <v>-</v>
      </c>
      <c r="BD163" s="178" t="str">
        <f>IFERROR(BD122/#REF!,"-")</f>
        <v>-</v>
      </c>
      <c r="BE163" s="178" t="str">
        <f>IFERROR(BE122/#REF!,"-")</f>
        <v>-</v>
      </c>
      <c r="BF163" s="178" t="str">
        <f>IFERROR(BF122/#REF!,"-")</f>
        <v>-</v>
      </c>
      <c r="BG163" s="178" t="str">
        <f>IFERROR(BG122/#REF!,"-")</f>
        <v>-</v>
      </c>
      <c r="BH163" s="178" t="str">
        <f>IFERROR(BH122/#REF!,"-")</f>
        <v>-</v>
      </c>
      <c r="BI163" s="178" t="str">
        <f>IFERROR(BI122/#REF!,"-")</f>
        <v>-</v>
      </c>
      <c r="BJ163" s="178" t="str">
        <f>IFERROR(BJ122/#REF!,"-")</f>
        <v>-</v>
      </c>
      <c r="BK163" s="178" t="str">
        <f>IFERROR(BK122/#REF!,"-")</f>
        <v>-</v>
      </c>
      <c r="BL163" s="178" t="str">
        <f>IFERROR(BL122/#REF!,"-")</f>
        <v>-</v>
      </c>
      <c r="BM163" s="178" t="str">
        <f>IFERROR(BM122/#REF!,"-")</f>
        <v>-</v>
      </c>
      <c r="BN163" s="178">
        <v>11216055.449999999</v>
      </c>
      <c r="BO163" s="178">
        <v>11282754.99</v>
      </c>
      <c r="BP163" s="178">
        <v>12752885.539999999</v>
      </c>
      <c r="BQ163" s="178">
        <v>12178953.99</v>
      </c>
      <c r="BR163" s="178">
        <v>12729000</v>
      </c>
      <c r="BS163" s="178">
        <v>12328541.92</v>
      </c>
      <c r="BT163" s="178">
        <v>12478811</v>
      </c>
      <c r="BU163" s="178">
        <v>13125105.359999999</v>
      </c>
    </row>
    <row r="164" spans="1:73" outlineLevel="1">
      <c r="A164" s="355"/>
      <c r="B164" s="163" t="s">
        <v>170</v>
      </c>
      <c r="F164" s="178" t="str">
        <f>IFERROR(F123/#REF!,"-")</f>
        <v>-</v>
      </c>
      <c r="G164" s="178" t="str">
        <f>IFERROR(G123/#REF!,"-")</f>
        <v>-</v>
      </c>
      <c r="H164" s="178" t="str">
        <f>IFERROR(H123/#REF!,"-")</f>
        <v>-</v>
      </c>
      <c r="I164" s="178" t="str">
        <f>IFERROR(I123/#REF!,"-")</f>
        <v>-</v>
      </c>
      <c r="J164" s="178" t="str">
        <f>IFERROR(J123/#REF!,"-")</f>
        <v>-</v>
      </c>
      <c r="K164" s="178" t="str">
        <f>IFERROR(K123/#REF!,"-")</f>
        <v>-</v>
      </c>
      <c r="L164" s="178" t="str">
        <f>IFERROR(L123/#REF!,"-")</f>
        <v>-</v>
      </c>
      <c r="M164" s="178" t="str">
        <f>IFERROR(M123/#REF!,"-")</f>
        <v>-</v>
      </c>
      <c r="N164" s="178" t="str">
        <f>IFERROR(N123/#REF!,"-")</f>
        <v>-</v>
      </c>
      <c r="O164" s="178" t="str">
        <f>IFERROR(O123/#REF!,"-")</f>
        <v>-</v>
      </c>
      <c r="P164" s="178" t="str">
        <f>IFERROR(P123/#REF!,"-")</f>
        <v>-</v>
      </c>
      <c r="Q164" s="178" t="str">
        <f>IFERROR(Q123/#REF!,"-")</f>
        <v>-</v>
      </c>
      <c r="R164" s="178" t="str">
        <f>IFERROR(R123/#REF!,"-")</f>
        <v>-</v>
      </c>
      <c r="S164" s="178" t="str">
        <f>IFERROR(S123/#REF!,"-")</f>
        <v>-</v>
      </c>
      <c r="T164" s="178" t="str">
        <f>IFERROR(T123/#REF!,"-")</f>
        <v>-</v>
      </c>
      <c r="U164" s="178" t="str">
        <f>IFERROR(U123/#REF!,"-")</f>
        <v>-</v>
      </c>
      <c r="V164" s="178" t="str">
        <f>IFERROR(V123/#REF!,"-")</f>
        <v>-</v>
      </c>
      <c r="W164" s="178" t="str">
        <f>IFERROR(W123/#REF!,"-")</f>
        <v>-</v>
      </c>
      <c r="X164" s="178" t="str">
        <f>IFERROR(X123/#REF!,"-")</f>
        <v>-</v>
      </c>
      <c r="Y164" s="178" t="str">
        <f>IFERROR(Y123/#REF!,"-")</f>
        <v>-</v>
      </c>
      <c r="Z164" s="178" t="str">
        <f>IFERROR(Z123/#REF!,"-")</f>
        <v>-</v>
      </c>
      <c r="AA164" s="178" t="str">
        <f>IFERROR(AA123/#REF!,"-")</f>
        <v>-</v>
      </c>
      <c r="AB164" s="178" t="str">
        <f>IFERROR(AB123/#REF!,"-")</f>
        <v>-</v>
      </c>
      <c r="AC164" s="178" t="str">
        <f>IFERROR(AC123/#REF!,"-")</f>
        <v>-</v>
      </c>
      <c r="AD164" s="178" t="str">
        <f>IFERROR(AD123/#REF!,"-")</f>
        <v>-</v>
      </c>
      <c r="AE164" s="178" t="str">
        <f>IFERROR(AE123/#REF!,"-")</f>
        <v>-</v>
      </c>
      <c r="AF164" s="178" t="str">
        <f>IFERROR(AF123/#REF!,"-")</f>
        <v>-</v>
      </c>
      <c r="AG164" s="178" t="str">
        <f>IFERROR(AG123/#REF!,"-")</f>
        <v>-</v>
      </c>
      <c r="AH164" s="178" t="str">
        <f>IFERROR(AH123/#REF!,"-")</f>
        <v>-</v>
      </c>
      <c r="AI164" s="178" t="str">
        <f>IFERROR(AI123/#REF!,"-")</f>
        <v>-</v>
      </c>
      <c r="AJ164" s="178" t="str">
        <f>IFERROR(AJ123/#REF!,"-")</f>
        <v>-</v>
      </c>
      <c r="AK164" s="178" t="str">
        <f>IFERROR(AK123/#REF!,"-")</f>
        <v>-</v>
      </c>
      <c r="AL164" s="178" t="str">
        <f>IFERROR(AL123/#REF!,"-")</f>
        <v>-</v>
      </c>
      <c r="AM164" s="178" t="str">
        <f>IFERROR(AM123/#REF!,"-")</f>
        <v>-</v>
      </c>
      <c r="AN164" s="178" t="str">
        <f>IFERROR(AN123/#REF!,"-")</f>
        <v>-</v>
      </c>
      <c r="AO164" s="178" t="str">
        <f>IFERROR(AO123/#REF!,"-")</f>
        <v>-</v>
      </c>
      <c r="AP164" s="178" t="str">
        <f>IFERROR(AP123/#REF!,"-")</f>
        <v>-</v>
      </c>
      <c r="AQ164" s="178" t="str">
        <f>IFERROR(AQ123/#REF!,"-")</f>
        <v>-</v>
      </c>
      <c r="AR164" s="178" t="str">
        <f>IFERROR(AR123/#REF!,"-")</f>
        <v>-</v>
      </c>
      <c r="AS164" s="178" t="str">
        <f>IFERROR(AS123/#REF!,"-")</f>
        <v>-</v>
      </c>
      <c r="AT164" s="178" t="str">
        <f>IFERROR(AT123/#REF!,"-")</f>
        <v>-</v>
      </c>
      <c r="AU164" s="178" t="str">
        <f>IFERROR(AU123/#REF!,"-")</f>
        <v>-</v>
      </c>
      <c r="AV164" s="178" t="str">
        <f>IFERROR(AV123/#REF!,"-")</f>
        <v>-</v>
      </c>
      <c r="AW164" s="178" t="str">
        <f>IFERROR(AW123/#REF!,"-")</f>
        <v>-</v>
      </c>
      <c r="AX164" s="178" t="str">
        <f>IFERROR(AX123/#REF!,"-")</f>
        <v>-</v>
      </c>
      <c r="AY164" s="178" t="str">
        <f>IFERROR(AY123/#REF!,"-")</f>
        <v>-</v>
      </c>
      <c r="AZ164" s="178" t="str">
        <f>IFERROR(AZ123/#REF!,"-")</f>
        <v>-</v>
      </c>
      <c r="BA164" s="178" t="str">
        <f>IFERROR(BA123/#REF!,"-")</f>
        <v>-</v>
      </c>
      <c r="BB164" s="178" t="str">
        <f>IFERROR(BB123/#REF!,"-")</f>
        <v>-</v>
      </c>
      <c r="BC164" s="178" t="str">
        <f>IFERROR(BC123/#REF!,"-")</f>
        <v>-</v>
      </c>
      <c r="BD164" s="178" t="str">
        <f>IFERROR(BD123/#REF!,"-")</f>
        <v>-</v>
      </c>
      <c r="BE164" s="178" t="str">
        <f>IFERROR(BE123/#REF!,"-")</f>
        <v>-</v>
      </c>
      <c r="BF164" s="178" t="str">
        <f>IFERROR(BF123/#REF!,"-")</f>
        <v>-</v>
      </c>
      <c r="BG164" s="178" t="str">
        <f>IFERROR(BG123/#REF!,"-")</f>
        <v>-</v>
      </c>
      <c r="BH164" s="178" t="str">
        <f>IFERROR(BH123/#REF!,"-")</f>
        <v>-</v>
      </c>
      <c r="BI164" s="178" t="str">
        <f>IFERROR(BI123/#REF!,"-")</f>
        <v>-</v>
      </c>
      <c r="BJ164" s="178" t="str">
        <f>IFERROR(BJ123/#REF!,"-")</f>
        <v>-</v>
      </c>
      <c r="BK164" s="178" t="str">
        <f>IFERROR(BK123/#REF!,"-")</f>
        <v>-</v>
      </c>
      <c r="BL164" s="178" t="str">
        <f>IFERROR(BL123/#REF!,"-")</f>
        <v>-</v>
      </c>
      <c r="BM164" s="178" t="str">
        <f>IFERROR(BM123/#REF!,"-")</f>
        <v>-</v>
      </c>
      <c r="BN164" s="178">
        <v>6223374.1900000004</v>
      </c>
      <c r="BO164" s="178">
        <v>6329664.5700000003</v>
      </c>
      <c r="BP164" s="178">
        <v>6438801.3300000001</v>
      </c>
      <c r="BQ164" s="178">
        <v>6686448.6900000004</v>
      </c>
      <c r="BR164" s="178">
        <v>7019000</v>
      </c>
      <c r="BS164" s="178">
        <v>6954358.0300000003</v>
      </c>
      <c r="BT164" s="178">
        <v>6978553.3099999996</v>
      </c>
      <c r="BU164" s="178">
        <v>7503108.3700000001</v>
      </c>
    </row>
    <row r="165" spans="1:73" outlineLevel="1">
      <c r="A165" s="355"/>
      <c r="B165" s="163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  <c r="AJ165" s="178"/>
      <c r="AK165" s="178"/>
      <c r="AL165" s="178"/>
      <c r="AM165" s="178"/>
      <c r="AN165" s="178"/>
      <c r="AO165" s="178"/>
      <c r="AP165" s="178"/>
      <c r="AQ165" s="178"/>
      <c r="AR165" s="178"/>
      <c r="AS165" s="178"/>
      <c r="AT165" s="178"/>
      <c r="AU165" s="178"/>
      <c r="AV165" s="178"/>
      <c r="AW165" s="178"/>
      <c r="AX165" s="178"/>
      <c r="AY165" s="178"/>
      <c r="AZ165" s="178"/>
      <c r="BA165" s="178"/>
      <c r="BB165" s="178"/>
      <c r="BC165" s="178"/>
      <c r="BD165" s="178"/>
      <c r="BE165" s="178"/>
      <c r="BF165" s="178"/>
      <c r="BG165" s="178"/>
      <c r="BH165" s="178"/>
      <c r="BI165" s="178"/>
      <c r="BJ165" s="178"/>
      <c r="BK165" s="178"/>
      <c r="BL165" s="178"/>
      <c r="BM165" s="178"/>
      <c r="BN165" s="178"/>
      <c r="BO165" s="178"/>
      <c r="BP165" s="178"/>
      <c r="BQ165" s="178"/>
      <c r="BR165" s="178"/>
      <c r="BS165" s="178"/>
      <c r="BT165" s="178"/>
      <c r="BU165" s="178"/>
    </row>
    <row r="166" spans="1:73">
      <c r="A166" s="355"/>
      <c r="B166" s="180" t="s">
        <v>79</v>
      </c>
      <c r="F166" s="181">
        <f>SUM(F150:F164)</f>
        <v>41283972.82</v>
      </c>
      <c r="G166" s="181">
        <f t="shared" ref="G166:BR166" si="40">SUM(G150:G164)</f>
        <v>34729945.209999993</v>
      </c>
      <c r="H166" s="181">
        <f t="shared" si="40"/>
        <v>36625518.770000003</v>
      </c>
      <c r="I166" s="181">
        <f t="shared" si="40"/>
        <v>39519966.029999986</v>
      </c>
      <c r="J166" s="181">
        <f t="shared" si="40"/>
        <v>41771578.949999996</v>
      </c>
      <c r="K166" s="181">
        <f t="shared" si="40"/>
        <v>40217734.100000009</v>
      </c>
      <c r="L166" s="181">
        <f t="shared" si="40"/>
        <v>41372883.82</v>
      </c>
      <c r="M166" s="181">
        <f t="shared" si="40"/>
        <v>41583621.409999996</v>
      </c>
      <c r="N166" s="181">
        <f t="shared" si="40"/>
        <v>92028630.5</v>
      </c>
      <c r="O166" s="181">
        <f t="shared" si="40"/>
        <v>100815268.43000001</v>
      </c>
      <c r="P166" s="181">
        <f t="shared" si="40"/>
        <v>146225100.255</v>
      </c>
      <c r="Q166" s="181">
        <f t="shared" si="40"/>
        <v>425576768.82000005</v>
      </c>
      <c r="R166" s="181">
        <f t="shared" si="40"/>
        <v>265473512.06999999</v>
      </c>
      <c r="S166" s="181">
        <f t="shared" si="40"/>
        <v>229336322.88100001</v>
      </c>
      <c r="T166" s="181">
        <f t="shared" si="40"/>
        <v>135166159.34000003</v>
      </c>
      <c r="U166" s="181">
        <f t="shared" si="40"/>
        <v>10715995.550000001</v>
      </c>
      <c r="V166" s="181">
        <f t="shared" si="40"/>
        <v>21507508.349999998</v>
      </c>
      <c r="W166" s="181">
        <f t="shared" si="40"/>
        <v>72086132.150000006</v>
      </c>
      <c r="X166" s="181">
        <f t="shared" si="40"/>
        <v>141008115.61000001</v>
      </c>
      <c r="Y166" s="181">
        <f t="shared" si="40"/>
        <v>200676976.53999996</v>
      </c>
      <c r="Z166" s="181">
        <f t="shared" si="40"/>
        <v>198195280.61000001</v>
      </c>
      <c r="AA166" s="181">
        <f t="shared" si="40"/>
        <v>235714443.78999999</v>
      </c>
      <c r="AB166" s="181">
        <f t="shared" si="40"/>
        <v>270588871.54999995</v>
      </c>
      <c r="AC166" s="181">
        <f t="shared" si="40"/>
        <v>368793001.40000004</v>
      </c>
      <c r="AD166" s="181">
        <f t="shared" si="40"/>
        <v>204373391.28</v>
      </c>
      <c r="AE166" s="181">
        <f t="shared" si="40"/>
        <v>188616016</v>
      </c>
      <c r="AF166" s="181">
        <f t="shared" si="40"/>
        <v>123389021.09</v>
      </c>
      <c r="AG166" s="181">
        <f t="shared" si="40"/>
        <v>148519055.15000001</v>
      </c>
      <c r="AH166" s="181">
        <f t="shared" si="40"/>
        <v>224910556.72000003</v>
      </c>
      <c r="AI166" s="181">
        <f t="shared" si="40"/>
        <v>220859941.84999999</v>
      </c>
      <c r="AJ166" s="181">
        <f t="shared" si="40"/>
        <v>249835509.39000005</v>
      </c>
      <c r="AK166" s="181">
        <f t="shared" si="40"/>
        <v>241859687.03999999</v>
      </c>
      <c r="AL166" s="181">
        <f t="shared" si="40"/>
        <v>225292007.16</v>
      </c>
      <c r="AM166" s="181">
        <f t="shared" si="40"/>
        <v>269107826.31999999</v>
      </c>
      <c r="AN166" s="181">
        <f t="shared" si="40"/>
        <v>302209949.34000003</v>
      </c>
      <c r="AO166" s="181">
        <f t="shared" si="40"/>
        <v>506825503.69999999</v>
      </c>
      <c r="AP166" s="181">
        <f t="shared" si="40"/>
        <v>282294316.33000004</v>
      </c>
      <c r="AQ166" s="181">
        <f t="shared" si="40"/>
        <v>258614878.85010001</v>
      </c>
      <c r="AR166" s="181">
        <f t="shared" si="40"/>
        <v>286537376.34000003</v>
      </c>
      <c r="AS166" s="181">
        <f t="shared" si="40"/>
        <v>318400348.48000002</v>
      </c>
      <c r="AT166" s="181">
        <f t="shared" si="40"/>
        <v>339941883.05000001</v>
      </c>
      <c r="AU166" s="181">
        <f t="shared" si="40"/>
        <v>325493188.63</v>
      </c>
      <c r="AV166" s="181">
        <f t="shared" si="40"/>
        <v>326741857.70000005</v>
      </c>
      <c r="AW166" s="181">
        <f t="shared" si="40"/>
        <v>315508263.97000003</v>
      </c>
      <c r="AX166" s="181">
        <f t="shared" si="40"/>
        <v>305209757.17000002</v>
      </c>
      <c r="AY166" s="181">
        <f t="shared" si="40"/>
        <v>340370983.56999999</v>
      </c>
      <c r="AZ166" s="181">
        <f t="shared" si="40"/>
        <v>365769763.79000002</v>
      </c>
      <c r="BA166" s="181">
        <f t="shared" si="40"/>
        <v>610621446.40999997</v>
      </c>
      <c r="BB166" s="181">
        <f t="shared" si="40"/>
        <v>371564119</v>
      </c>
      <c r="BC166" s="181">
        <f t="shared" si="40"/>
        <v>306638699</v>
      </c>
      <c r="BD166" s="181">
        <f t="shared" si="40"/>
        <v>338754460</v>
      </c>
      <c r="BE166" s="181">
        <f t="shared" si="40"/>
        <v>359210008.81000006</v>
      </c>
      <c r="BF166" s="181">
        <f t="shared" si="40"/>
        <v>380818414.69</v>
      </c>
      <c r="BG166" s="181">
        <f t="shared" si="40"/>
        <v>382034321.74000001</v>
      </c>
      <c r="BH166" s="181">
        <f t="shared" si="40"/>
        <v>385777633.04000008</v>
      </c>
      <c r="BI166" s="181">
        <f t="shared" si="40"/>
        <v>353416699.50000006</v>
      </c>
      <c r="BJ166" s="181">
        <f t="shared" si="40"/>
        <v>341532567.08999997</v>
      </c>
      <c r="BK166" s="181">
        <f t="shared" si="40"/>
        <v>376483033.58999997</v>
      </c>
      <c r="BL166" s="181">
        <f t="shared" si="40"/>
        <v>429972051.93000001</v>
      </c>
      <c r="BM166" s="181">
        <f t="shared" si="40"/>
        <v>704541094.47000015</v>
      </c>
      <c r="BN166" s="181">
        <f t="shared" si="40"/>
        <v>518139834.75999993</v>
      </c>
      <c r="BO166" s="181">
        <f t="shared" si="40"/>
        <v>438850322.1500001</v>
      </c>
      <c r="BP166" s="181">
        <f t="shared" si="40"/>
        <v>526216240.92000002</v>
      </c>
      <c r="BQ166" s="181">
        <f t="shared" si="40"/>
        <v>471844721.12970001</v>
      </c>
      <c r="BR166" s="181">
        <f t="shared" si="40"/>
        <v>554776705.48000002</v>
      </c>
      <c r="BS166" s="181">
        <f t="shared" ref="BS166:BU166" si="41">SUM(BS150:BS164)</f>
        <v>559018433.21010005</v>
      </c>
      <c r="BT166" s="181">
        <f t="shared" si="41"/>
        <v>556263818.27999997</v>
      </c>
      <c r="BU166" s="181">
        <f t="shared" si="41"/>
        <v>529841818.36990011</v>
      </c>
    </row>
    <row r="167" spans="1:73">
      <c r="A167" s="355"/>
      <c r="B167" s="180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81"/>
      <c r="AE167" s="181"/>
      <c r="AF167" s="181"/>
      <c r="AG167" s="181"/>
      <c r="AH167" s="181"/>
      <c r="AI167" s="181"/>
      <c r="AJ167" s="181"/>
      <c r="AK167" s="181"/>
      <c r="AL167" s="181"/>
      <c r="AM167" s="181"/>
      <c r="AN167" s="181"/>
      <c r="AO167" s="181"/>
      <c r="AP167" s="181"/>
      <c r="AQ167" s="181"/>
      <c r="AR167" s="181"/>
      <c r="AS167" s="181"/>
      <c r="AT167" s="181"/>
      <c r="AU167" s="181"/>
      <c r="AV167" s="181"/>
      <c r="AW167" s="181"/>
      <c r="AX167" s="181"/>
      <c r="AY167" s="181"/>
      <c r="AZ167" s="181"/>
      <c r="BA167" s="181"/>
      <c r="BB167" s="181"/>
      <c r="BC167" s="181"/>
      <c r="BD167" s="181"/>
      <c r="BE167" s="181"/>
      <c r="BF167" s="181"/>
      <c r="BG167" s="181"/>
      <c r="BH167" s="181"/>
      <c r="BI167" s="181"/>
      <c r="BJ167" s="181"/>
      <c r="BK167" s="181"/>
      <c r="BL167" s="181"/>
      <c r="BM167" s="181"/>
      <c r="BN167" s="181"/>
      <c r="BO167" s="181"/>
      <c r="BP167" s="181"/>
      <c r="BQ167" s="181"/>
      <c r="BR167" s="181"/>
      <c r="BS167" s="181"/>
      <c r="BT167" s="181"/>
      <c r="BU167" s="181"/>
    </row>
    <row r="168" spans="1:73">
      <c r="A168" s="355"/>
      <c r="B168" s="162" t="s">
        <v>129</v>
      </c>
      <c r="C168" s="168"/>
      <c r="D168" s="168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1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70"/>
      <c r="AE168" s="170"/>
      <c r="AF168" s="170"/>
      <c r="AG168" s="170"/>
      <c r="AH168" s="170"/>
      <c r="AI168" s="170"/>
      <c r="AJ168" s="170"/>
      <c r="AK168" s="170"/>
      <c r="AL168" s="170"/>
      <c r="AM168" s="170"/>
      <c r="AN168" s="170"/>
      <c r="AO168" s="172"/>
      <c r="AP168" s="173"/>
      <c r="AQ168" s="173"/>
      <c r="AR168" s="173"/>
      <c r="AS168" s="173"/>
      <c r="AT168" s="173"/>
      <c r="AU168" s="173"/>
      <c r="AV168" s="173"/>
      <c r="AW168" s="173"/>
      <c r="AX168" s="173"/>
      <c r="AY168" s="173"/>
      <c r="AZ168" s="173"/>
      <c r="BA168" s="173"/>
      <c r="BB168" s="173"/>
      <c r="BC168" s="173"/>
      <c r="BD168" s="173"/>
      <c r="BE168" s="173"/>
      <c r="BF168" s="173"/>
      <c r="BG168" s="173"/>
      <c r="BH168" s="173"/>
      <c r="BI168" s="173"/>
      <c r="BJ168" s="173"/>
      <c r="BK168" s="173"/>
      <c r="BL168" s="173"/>
      <c r="BM168" s="173"/>
      <c r="BN168" s="173"/>
      <c r="BO168" s="173"/>
      <c r="BP168" s="173"/>
      <c r="BQ168" s="173"/>
      <c r="BR168" s="173"/>
      <c r="BS168" s="173"/>
      <c r="BT168" s="173"/>
      <c r="BU168" s="173"/>
    </row>
    <row r="169" spans="1:73">
      <c r="A169" s="355"/>
      <c r="O169" s="186"/>
      <c r="Q169" s="176"/>
    </row>
    <row r="170" spans="1:73" outlineLevel="1">
      <c r="A170" s="355"/>
      <c r="B170" s="163" t="s">
        <v>52</v>
      </c>
      <c r="F170" s="178">
        <f>IFERROR(F150*F11,"-")</f>
        <v>21818579.635369997</v>
      </c>
      <c r="G170" s="178">
        <f t="shared" ref="G170:BR174" si="42">IFERROR(G150*G11,"-")</f>
        <v>18354776.043484997</v>
      </c>
      <c r="H170" s="178">
        <f t="shared" si="42"/>
        <v>19356586.669945002</v>
      </c>
      <c r="I170" s="178">
        <f t="shared" si="42"/>
        <v>20886302.046854991</v>
      </c>
      <c r="J170" s="178">
        <f t="shared" si="42"/>
        <v>22076279.475074995</v>
      </c>
      <c r="K170" s="178">
        <f t="shared" si="42"/>
        <v>21255072.471850004</v>
      </c>
      <c r="L170" s="178">
        <f t="shared" si="42"/>
        <v>21865569.098869998</v>
      </c>
      <c r="M170" s="178">
        <f t="shared" si="42"/>
        <v>21976943.915184997</v>
      </c>
      <c r="N170" s="178">
        <f t="shared" si="42"/>
        <v>20456678.350814998</v>
      </c>
      <c r="O170" s="178">
        <f t="shared" si="42"/>
        <v>22689886.863665</v>
      </c>
      <c r="P170" s="178">
        <f t="shared" si="42"/>
        <v>27375785.505249999</v>
      </c>
      <c r="Q170" s="178">
        <f t="shared" si="42"/>
        <v>37937890.222610004</v>
      </c>
      <c r="R170" s="178">
        <f t="shared" si="42"/>
        <v>23771409.216099989</v>
      </c>
      <c r="S170" s="178">
        <f t="shared" si="42"/>
        <v>20394138.52</v>
      </c>
      <c r="T170" s="178">
        <f t="shared" si="42"/>
        <v>8788892.2353399992</v>
      </c>
      <c r="U170" s="178">
        <f t="shared" si="42"/>
        <v>89466.593999999997</v>
      </c>
      <c r="V170" s="178">
        <f t="shared" si="42"/>
        <v>569914.68166499992</v>
      </c>
      <c r="W170" s="178">
        <f t="shared" si="42"/>
        <v>920398.30903999996</v>
      </c>
      <c r="X170" s="178">
        <f t="shared" si="42"/>
        <v>7264834.6359049976</v>
      </c>
      <c r="Y170" s="178">
        <f t="shared" si="42"/>
        <v>18549345.205230001</v>
      </c>
      <c r="Z170" s="178">
        <f t="shared" si="42"/>
        <v>18210621.664724998</v>
      </c>
      <c r="AA170" s="178">
        <f t="shared" si="42"/>
        <v>21183492.748950005</v>
      </c>
      <c r="AB170" s="178">
        <f t="shared" si="42"/>
        <v>26142768.448124994</v>
      </c>
      <c r="AC170" s="178">
        <f t="shared" si="42"/>
        <v>32876231.574410014</v>
      </c>
      <c r="AD170" s="178">
        <f t="shared" si="42"/>
        <v>19283467.912765</v>
      </c>
      <c r="AE170" s="178">
        <f t="shared" si="42"/>
        <v>16632678.939905003</v>
      </c>
      <c r="AF170" s="178">
        <f t="shared" si="42"/>
        <v>13965501.932514995</v>
      </c>
      <c r="AG170" s="178">
        <f t="shared" si="42"/>
        <v>12385350.326090002</v>
      </c>
      <c r="AH170" s="178">
        <f t="shared" si="42"/>
        <v>18668577.431874998</v>
      </c>
      <c r="AI170" s="178">
        <f t="shared" si="42"/>
        <v>15640421.90753</v>
      </c>
      <c r="AJ170" s="178">
        <f t="shared" si="42"/>
        <v>21552550.857634999</v>
      </c>
      <c r="AK170" s="178">
        <f t="shared" si="42"/>
        <v>22655114.369999997</v>
      </c>
      <c r="AL170" s="178">
        <f t="shared" si="42"/>
        <v>20526800.296309996</v>
      </c>
      <c r="AM170" s="178">
        <f t="shared" si="42"/>
        <v>24073841.967</v>
      </c>
      <c r="AN170" s="178">
        <f t="shared" si="42"/>
        <v>29398594.151499998</v>
      </c>
      <c r="AO170" s="178">
        <f t="shared" si="42"/>
        <v>40691265.0515</v>
      </c>
      <c r="AP170" s="178">
        <f t="shared" si="42"/>
        <v>23915980.602499999</v>
      </c>
      <c r="AQ170" s="178">
        <f t="shared" si="42"/>
        <v>21149447.9945</v>
      </c>
      <c r="AR170" s="178">
        <f t="shared" si="42"/>
        <v>24264990.903999999</v>
      </c>
      <c r="AS170" s="178">
        <f t="shared" si="42"/>
        <v>27819269.673999999</v>
      </c>
      <c r="AT170" s="178">
        <f t="shared" si="42"/>
        <v>28495714.792999998</v>
      </c>
      <c r="AU170" s="178">
        <f t="shared" si="42"/>
        <v>26618203.744999997</v>
      </c>
      <c r="AV170" s="178">
        <f t="shared" si="42"/>
        <v>26725466.44551</v>
      </c>
      <c r="AW170" s="178">
        <f t="shared" si="42"/>
        <v>26752772.528999999</v>
      </c>
      <c r="AX170" s="178">
        <f t="shared" si="42"/>
        <v>25650498.084994994</v>
      </c>
      <c r="AY170" s="178">
        <f t="shared" si="42"/>
        <v>28622089.713</v>
      </c>
      <c r="AZ170" s="178">
        <f t="shared" si="42"/>
        <v>33318041.053499997</v>
      </c>
      <c r="BA170" s="178">
        <f t="shared" si="42"/>
        <v>44655741.554025002</v>
      </c>
      <c r="BB170" s="178">
        <f t="shared" si="42"/>
        <v>29949952.833499998</v>
      </c>
      <c r="BC170" s="178">
        <f t="shared" si="42"/>
        <v>23943820.397</v>
      </c>
      <c r="BD170" s="178">
        <f t="shared" si="42"/>
        <v>26743151.186499998</v>
      </c>
      <c r="BE170" s="178">
        <f t="shared" si="42"/>
        <v>26397001.216844998</v>
      </c>
      <c r="BF170" s="178">
        <f t="shared" si="42"/>
        <v>29334284.612009995</v>
      </c>
      <c r="BG170" s="178">
        <f t="shared" si="42"/>
        <v>29093606.520615004</v>
      </c>
      <c r="BH170" s="178">
        <f t="shared" si="42"/>
        <v>27978732.921999998</v>
      </c>
      <c r="BI170" s="178">
        <f t="shared" si="42"/>
        <v>28166823.778310005</v>
      </c>
      <c r="BJ170" s="178">
        <f t="shared" si="42"/>
        <v>25784445.670094997</v>
      </c>
      <c r="BK170" s="178">
        <f t="shared" si="42"/>
        <v>27828273.696789999</v>
      </c>
      <c r="BL170" s="178">
        <f t="shared" si="42"/>
        <v>34050130.632104993</v>
      </c>
      <c r="BM170" s="178">
        <f t="shared" si="42"/>
        <v>47100485.193755001</v>
      </c>
      <c r="BN170" s="178">
        <f t="shared" si="42"/>
        <v>30564007.005419992</v>
      </c>
      <c r="BO170" s="178">
        <f t="shared" si="42"/>
        <v>24577016.173010007</v>
      </c>
      <c r="BP170" s="178">
        <f t="shared" si="42"/>
        <v>29007932.506034993</v>
      </c>
      <c r="BQ170" s="178">
        <f t="shared" si="42"/>
        <v>27140368.615499999</v>
      </c>
      <c r="BR170" s="178">
        <f t="shared" si="42"/>
        <v>32471104.477000002</v>
      </c>
      <c r="BS170" s="178">
        <f t="shared" ref="BS170:BU184" si="43">IFERROR(BS150*BS11,"-")</f>
        <v>30936359.069630001</v>
      </c>
      <c r="BT170" s="178">
        <f t="shared" si="43"/>
        <v>31184987.952019997</v>
      </c>
      <c r="BU170" s="178">
        <f t="shared" si="43"/>
        <v>30490698.701715</v>
      </c>
    </row>
    <row r="171" spans="1:73" outlineLevel="1">
      <c r="A171" s="355"/>
      <c r="B171" s="163" t="s">
        <v>56</v>
      </c>
      <c r="F171" s="178" t="str">
        <f t="shared" ref="F171:U184" si="44">IFERROR(F151*F12,"-")</f>
        <v>-</v>
      </c>
      <c r="G171" s="178" t="str">
        <f t="shared" si="44"/>
        <v>-</v>
      </c>
      <c r="H171" s="178" t="str">
        <f t="shared" si="44"/>
        <v>-</v>
      </c>
      <c r="I171" s="178" t="str">
        <f t="shared" si="44"/>
        <v>-</v>
      </c>
      <c r="J171" s="178" t="str">
        <f t="shared" si="44"/>
        <v>-</v>
      </c>
      <c r="K171" s="178" t="str">
        <f t="shared" si="44"/>
        <v>-</v>
      </c>
      <c r="L171" s="178" t="str">
        <f t="shared" si="44"/>
        <v>-</v>
      </c>
      <c r="M171" s="178" t="str">
        <f t="shared" si="44"/>
        <v>-</v>
      </c>
      <c r="N171" s="178" t="str">
        <f t="shared" si="44"/>
        <v>-</v>
      </c>
      <c r="O171" s="178" t="str">
        <f t="shared" si="44"/>
        <v>-</v>
      </c>
      <c r="P171" s="178">
        <f t="shared" si="44"/>
        <v>5862544.1737500001</v>
      </c>
      <c r="Q171" s="178">
        <f t="shared" si="44"/>
        <v>8938995.2475000005</v>
      </c>
      <c r="R171" s="178">
        <f t="shared" si="44"/>
        <v>5390871.6074999999</v>
      </c>
      <c r="S171" s="178">
        <f t="shared" si="44"/>
        <v>5264859.9977499992</v>
      </c>
      <c r="T171" s="178">
        <f t="shared" si="44"/>
        <v>2151366.6850000001</v>
      </c>
      <c r="U171" s="178">
        <f t="shared" si="44"/>
        <v>0</v>
      </c>
      <c r="V171" s="178">
        <f t="shared" si="42"/>
        <v>96655.522500000006</v>
      </c>
      <c r="W171" s="178">
        <f t="shared" si="42"/>
        <v>1625128.46</v>
      </c>
      <c r="X171" s="178">
        <f t="shared" si="42"/>
        <v>3358493.07</v>
      </c>
      <c r="Y171" s="178">
        <f t="shared" si="42"/>
        <v>4172363.0124999997</v>
      </c>
      <c r="Z171" s="178">
        <f t="shared" si="42"/>
        <v>4029145.33</v>
      </c>
      <c r="AA171" s="178">
        <f t="shared" si="42"/>
        <v>4960807.32</v>
      </c>
      <c r="AB171" s="178">
        <f t="shared" si="42"/>
        <v>5475016.3975</v>
      </c>
      <c r="AC171" s="178">
        <f t="shared" si="42"/>
        <v>7842696.2350000003</v>
      </c>
      <c r="AD171" s="178">
        <f t="shared" si="42"/>
        <v>3764884.0500000003</v>
      </c>
      <c r="AE171" s="178">
        <f t="shared" si="42"/>
        <v>4025000</v>
      </c>
      <c r="AF171" s="178">
        <f t="shared" si="42"/>
        <v>1200000</v>
      </c>
      <c r="AG171" s="178">
        <f t="shared" si="42"/>
        <v>1939125.6300000004</v>
      </c>
      <c r="AH171" s="178">
        <f t="shared" si="42"/>
        <v>4976266.6500000004</v>
      </c>
      <c r="AI171" s="178">
        <f t="shared" si="42"/>
        <v>4889492.5299999993</v>
      </c>
      <c r="AJ171" s="178">
        <f t="shared" si="42"/>
        <v>5393609.9450000003</v>
      </c>
      <c r="AK171" s="178">
        <f t="shared" si="42"/>
        <v>5192829.2675000001</v>
      </c>
      <c r="AL171" s="178">
        <f t="shared" si="42"/>
        <v>4785488.625</v>
      </c>
      <c r="AM171" s="178">
        <f t="shared" si="42"/>
        <v>5765620.75</v>
      </c>
      <c r="AN171" s="178">
        <f t="shared" si="42"/>
        <v>6057076.3274999997</v>
      </c>
      <c r="AO171" s="178">
        <f t="shared" si="42"/>
        <v>9248950.9600000009</v>
      </c>
      <c r="AP171" s="178">
        <f t="shared" si="42"/>
        <v>5263286.25</v>
      </c>
      <c r="AQ171" s="178">
        <f t="shared" si="42"/>
        <v>4943036.5</v>
      </c>
      <c r="AR171" s="178">
        <f t="shared" si="42"/>
        <v>5573647.5</v>
      </c>
      <c r="AS171" s="178">
        <f t="shared" si="42"/>
        <v>6330505</v>
      </c>
      <c r="AT171" s="178">
        <f t="shared" si="42"/>
        <v>7127662.75</v>
      </c>
      <c r="AU171" s="178">
        <f t="shared" si="42"/>
        <v>6233806.25</v>
      </c>
      <c r="AV171" s="178">
        <f t="shared" si="42"/>
        <v>6228486.25</v>
      </c>
      <c r="AW171" s="178">
        <f t="shared" si="42"/>
        <v>6234207.75</v>
      </c>
      <c r="AX171" s="178">
        <f t="shared" si="42"/>
        <v>6022112.25</v>
      </c>
      <c r="AY171" s="178">
        <f t="shared" si="42"/>
        <v>6622966</v>
      </c>
      <c r="AZ171" s="178">
        <f t="shared" si="42"/>
        <v>6891511.75</v>
      </c>
      <c r="BA171" s="178">
        <f t="shared" si="42"/>
        <v>10787934</v>
      </c>
      <c r="BB171" s="178">
        <f t="shared" si="42"/>
        <v>6313315.5</v>
      </c>
      <c r="BC171" s="178">
        <f t="shared" si="42"/>
        <v>5456493.25</v>
      </c>
      <c r="BD171" s="178">
        <f t="shared" si="42"/>
        <v>5890724</v>
      </c>
      <c r="BE171" s="178">
        <f t="shared" si="42"/>
        <v>7022739.5149999997</v>
      </c>
      <c r="BF171" s="178">
        <f t="shared" si="42"/>
        <v>7022739.5</v>
      </c>
      <c r="BG171" s="178">
        <f t="shared" si="42"/>
        <v>6747664</v>
      </c>
      <c r="BH171" s="178">
        <f t="shared" si="42"/>
        <v>7126070.245000001</v>
      </c>
      <c r="BI171" s="178">
        <f t="shared" si="42"/>
        <v>6403302.5875000013</v>
      </c>
      <c r="BJ171" s="178">
        <f t="shared" si="42"/>
        <v>6362101.0700000003</v>
      </c>
      <c r="BK171" s="178">
        <f t="shared" si="42"/>
        <v>7444923.4574999986</v>
      </c>
      <c r="BL171" s="178">
        <f t="shared" si="42"/>
        <v>7752630.5800000001</v>
      </c>
      <c r="BM171" s="178">
        <f t="shared" si="42"/>
        <v>12437015.037500001</v>
      </c>
      <c r="BN171" s="178">
        <f t="shared" si="42"/>
        <v>7157789.040000001</v>
      </c>
      <c r="BO171" s="178">
        <f t="shared" si="42"/>
        <v>6442004.9574999996</v>
      </c>
      <c r="BP171" s="178">
        <f t="shared" si="42"/>
        <v>7412879.1325000003</v>
      </c>
      <c r="BQ171" s="178">
        <f t="shared" si="42"/>
        <v>6690790.3224999988</v>
      </c>
      <c r="BR171" s="178">
        <f t="shared" si="42"/>
        <v>8133355</v>
      </c>
      <c r="BS171" s="178">
        <f t="shared" si="43"/>
        <v>8097078.2749999994</v>
      </c>
      <c r="BT171" s="178">
        <f t="shared" si="43"/>
        <v>8320156.2999999989</v>
      </c>
      <c r="BU171" s="178">
        <f t="shared" si="43"/>
        <v>7647342.25</v>
      </c>
    </row>
    <row r="172" spans="1:73" outlineLevel="1">
      <c r="A172" s="355"/>
      <c r="B172" s="163" t="s">
        <v>60</v>
      </c>
      <c r="F172" s="178" t="str">
        <f t="shared" si="44"/>
        <v>-</v>
      </c>
      <c r="G172" s="178" t="str">
        <f t="shared" si="44"/>
        <v>-</v>
      </c>
      <c r="H172" s="178" t="str">
        <f t="shared" si="44"/>
        <v>-</v>
      </c>
      <c r="I172" s="178" t="str">
        <f t="shared" si="44"/>
        <v>-</v>
      </c>
      <c r="J172" s="178" t="str">
        <f t="shared" si="44"/>
        <v>-</v>
      </c>
      <c r="K172" s="178" t="str">
        <f t="shared" si="44"/>
        <v>-</v>
      </c>
      <c r="L172" s="178" t="str">
        <f t="shared" si="44"/>
        <v>-</v>
      </c>
      <c r="M172" s="178" t="str">
        <f t="shared" si="44"/>
        <v>-</v>
      </c>
      <c r="N172" s="178">
        <f t="shared" si="44"/>
        <v>3556954.3571739164</v>
      </c>
      <c r="O172" s="178">
        <f t="shared" si="44"/>
        <v>3861212.9126264243</v>
      </c>
      <c r="P172" s="178">
        <f t="shared" si="44"/>
        <v>4734631.7507196562</v>
      </c>
      <c r="Q172" s="178">
        <f t="shared" si="44"/>
        <v>6141865.5600826284</v>
      </c>
      <c r="R172" s="178">
        <f t="shared" si="44"/>
        <v>3866090.6156983646</v>
      </c>
      <c r="S172" s="178">
        <f t="shared" si="44"/>
        <v>3171770.4173585684</v>
      </c>
      <c r="T172" s="178">
        <f t="shared" si="44"/>
        <v>2196727.5877562123</v>
      </c>
      <c r="U172" s="178">
        <f t="shared" si="44"/>
        <v>420429.69809824403</v>
      </c>
      <c r="V172" s="178">
        <f t="shared" si="42"/>
        <v>606214.83017206413</v>
      </c>
      <c r="W172" s="178">
        <f t="shared" si="42"/>
        <v>1178333.9784414882</v>
      </c>
      <c r="X172" s="178">
        <f t="shared" si="42"/>
        <v>2839329.4778737249</v>
      </c>
      <c r="Y172" s="178">
        <f t="shared" si="42"/>
        <v>3461867.7071294128</v>
      </c>
      <c r="Z172" s="178">
        <f t="shared" si="42"/>
        <v>3342156.2320534363</v>
      </c>
      <c r="AA172" s="178">
        <f t="shared" si="42"/>
        <v>3669171.1373309484</v>
      </c>
      <c r="AB172" s="178">
        <f t="shared" si="42"/>
        <v>4286899.1055653719</v>
      </c>
      <c r="AC172" s="178">
        <f t="shared" si="42"/>
        <v>5407019.5921890046</v>
      </c>
      <c r="AD172" s="178">
        <f t="shared" si="42"/>
        <v>3373762.898638444</v>
      </c>
      <c r="AE172" s="178">
        <f t="shared" si="42"/>
        <v>2864757.8820000002</v>
      </c>
      <c r="AF172" s="178">
        <f t="shared" si="42"/>
        <v>1771932.2641420481</v>
      </c>
      <c r="AG172" s="178">
        <f t="shared" si="42"/>
        <v>2918850.3063684478</v>
      </c>
      <c r="AH172" s="178">
        <f t="shared" si="42"/>
        <v>3027693.8593015447</v>
      </c>
      <c r="AI172" s="178">
        <f t="shared" si="42"/>
        <v>3199714.8433743361</v>
      </c>
      <c r="AJ172" s="178">
        <f t="shared" si="42"/>
        <v>3735048.3417809447</v>
      </c>
      <c r="AK172" s="178">
        <f t="shared" si="42"/>
        <v>3624718.7449768004</v>
      </c>
      <c r="AL172" s="178">
        <f t="shared" si="42"/>
        <v>3233834.2891924004</v>
      </c>
      <c r="AM172" s="178">
        <f t="shared" si="42"/>
        <v>3876402.3839056003</v>
      </c>
      <c r="AN172" s="178">
        <f t="shared" si="42"/>
        <v>4628681.3357499046</v>
      </c>
      <c r="AO172" s="178">
        <f t="shared" si="42"/>
        <v>6286155.2642644001</v>
      </c>
      <c r="AP172" s="178">
        <f t="shared" si="42"/>
        <v>3603733.1157070734</v>
      </c>
      <c r="AQ172" s="178">
        <f t="shared" si="42"/>
        <v>3085585.0086625791</v>
      </c>
      <c r="AR172" s="178">
        <f t="shared" si="42"/>
        <v>3732733.8428839757</v>
      </c>
      <c r="AS172" s="178">
        <f t="shared" si="42"/>
        <v>3986202.2930144002</v>
      </c>
      <c r="AT172" s="178">
        <f t="shared" si="42"/>
        <v>4102617.4614000004</v>
      </c>
      <c r="AU172" s="178">
        <f t="shared" si="42"/>
        <v>4267739.7175864</v>
      </c>
      <c r="AV172" s="178">
        <f t="shared" si="42"/>
        <v>4371992.1559716007</v>
      </c>
      <c r="AW172" s="178">
        <f t="shared" si="42"/>
        <v>4125464.8624294722</v>
      </c>
      <c r="AX172" s="178">
        <f t="shared" si="42"/>
        <v>4086868.6642388003</v>
      </c>
      <c r="AY172" s="178">
        <f t="shared" si="42"/>
        <v>4438868.1926616002</v>
      </c>
      <c r="AZ172" s="178">
        <f t="shared" si="42"/>
        <v>5151861.4418859612</v>
      </c>
      <c r="BA172" s="178">
        <f t="shared" si="42"/>
        <v>7106757.6049276004</v>
      </c>
      <c r="BB172" s="178">
        <f t="shared" si="42"/>
        <v>4291260.8840540005</v>
      </c>
      <c r="BC172" s="178">
        <f t="shared" si="42"/>
        <v>3390592.6490999996</v>
      </c>
      <c r="BD172" s="178">
        <f t="shared" si="42"/>
        <v>4115120.5986999995</v>
      </c>
      <c r="BE172" s="178">
        <f t="shared" si="42"/>
        <v>4190356.8963559442</v>
      </c>
      <c r="BF172" s="178">
        <f t="shared" si="42"/>
        <v>4634429.293496999</v>
      </c>
      <c r="BG172" s="178">
        <f t="shared" si="42"/>
        <v>4592582.3652495015</v>
      </c>
      <c r="BH172" s="178">
        <f t="shared" si="42"/>
        <v>4611432.6128660971</v>
      </c>
      <c r="BI172" s="178">
        <f t="shared" si="42"/>
        <v>4235532.6058876514</v>
      </c>
      <c r="BJ172" s="178">
        <f t="shared" si="42"/>
        <v>4092742.8394358563</v>
      </c>
      <c r="BK172" s="178">
        <f t="shared" si="42"/>
        <v>4312712.9808924003</v>
      </c>
      <c r="BL172" s="178">
        <f t="shared" si="42"/>
        <v>5106284.1639425457</v>
      </c>
      <c r="BM172" s="178">
        <f t="shared" si="42"/>
        <v>7276450.8880023081</v>
      </c>
      <c r="BN172" s="178">
        <f t="shared" si="42"/>
        <v>4630845.5157410316</v>
      </c>
      <c r="BO172" s="178">
        <f t="shared" si="42"/>
        <v>3633141.928304472</v>
      </c>
      <c r="BP172" s="178">
        <f t="shared" si="42"/>
        <v>4669866.9568706509</v>
      </c>
      <c r="BQ172" s="178">
        <f t="shared" si="42"/>
        <v>4302412.970546728</v>
      </c>
      <c r="BR172" s="178">
        <f t="shared" si="42"/>
        <v>4985752.0139480354</v>
      </c>
      <c r="BS172" s="178">
        <f t="shared" si="43"/>
        <v>4899035.0404048394</v>
      </c>
      <c r="BT172" s="178">
        <f t="shared" si="43"/>
        <v>4776192.3706150325</v>
      </c>
      <c r="BU172" s="178">
        <f t="shared" si="43"/>
        <v>4536006.2421524692</v>
      </c>
    </row>
    <row r="173" spans="1:73" outlineLevel="1">
      <c r="A173" s="355"/>
      <c r="B173" s="163" t="s">
        <v>64</v>
      </c>
      <c r="F173" s="178" t="str">
        <f t="shared" si="44"/>
        <v>-</v>
      </c>
      <c r="G173" s="178" t="str">
        <f t="shared" si="42"/>
        <v>-</v>
      </c>
      <c r="H173" s="178" t="str">
        <f t="shared" si="42"/>
        <v>-</v>
      </c>
      <c r="I173" s="178" t="str">
        <f t="shared" si="42"/>
        <v>-</v>
      </c>
      <c r="J173" s="178" t="str">
        <f t="shared" si="42"/>
        <v>-</v>
      </c>
      <c r="K173" s="178" t="str">
        <f t="shared" si="42"/>
        <v>-</v>
      </c>
      <c r="L173" s="178" t="str">
        <f t="shared" si="42"/>
        <v>-</v>
      </c>
      <c r="M173" s="178" t="str">
        <f t="shared" si="42"/>
        <v>-</v>
      </c>
      <c r="N173" s="178" t="str">
        <f t="shared" si="42"/>
        <v>-</v>
      </c>
      <c r="O173" s="178" t="str">
        <f t="shared" si="42"/>
        <v>-</v>
      </c>
      <c r="P173" s="178" t="str">
        <f t="shared" si="42"/>
        <v>-</v>
      </c>
      <c r="Q173" s="178">
        <f t="shared" si="42"/>
        <v>7233441.0288000004</v>
      </c>
      <c r="R173" s="178">
        <f t="shared" si="42"/>
        <v>3748206.1848000004</v>
      </c>
      <c r="S173" s="178">
        <f t="shared" si="42"/>
        <v>3491761.0416000001</v>
      </c>
      <c r="T173" s="178">
        <f t="shared" si="42"/>
        <v>2023126.1832000008</v>
      </c>
      <c r="U173" s="178">
        <f t="shared" si="42"/>
        <v>93970.449600000007</v>
      </c>
      <c r="V173" s="178">
        <f t="shared" si="42"/>
        <v>293359.21279999992</v>
      </c>
      <c r="W173" s="178">
        <f t="shared" si="42"/>
        <v>1175875.1735999999</v>
      </c>
      <c r="X173" s="178">
        <f t="shared" si="42"/>
        <v>2480407.5232000011</v>
      </c>
      <c r="Y173" s="178">
        <f t="shared" si="42"/>
        <v>3047404.595999999</v>
      </c>
      <c r="Z173" s="178">
        <f t="shared" si="42"/>
        <v>2915710.7112000012</v>
      </c>
      <c r="AA173" s="178">
        <f t="shared" si="42"/>
        <v>3535310.9175999998</v>
      </c>
      <c r="AB173" s="178">
        <f t="shared" si="42"/>
        <v>3978440.6319999993</v>
      </c>
      <c r="AC173" s="178">
        <f t="shared" si="42"/>
        <v>5881180.6839999976</v>
      </c>
      <c r="AD173" s="178">
        <f t="shared" si="42"/>
        <v>2633241.8120000008</v>
      </c>
      <c r="AE173" s="178">
        <f t="shared" si="42"/>
        <v>2789367.6400000006</v>
      </c>
      <c r="AF173" s="178">
        <f t="shared" si="42"/>
        <v>843540.62560000003</v>
      </c>
      <c r="AG173" s="178">
        <f t="shared" si="42"/>
        <v>1432771.7928000004</v>
      </c>
      <c r="AH173" s="178">
        <f t="shared" si="42"/>
        <v>3616073.1544000008</v>
      </c>
      <c r="AI173" s="178">
        <f t="shared" si="42"/>
        <v>3504453.1031999988</v>
      </c>
      <c r="AJ173" s="178">
        <f t="shared" si="42"/>
        <v>3731920.8848000015</v>
      </c>
      <c r="AK173" s="178">
        <f t="shared" si="42"/>
        <v>3540515.84</v>
      </c>
      <c r="AL173" s="178">
        <f t="shared" si="42"/>
        <v>3366445.68</v>
      </c>
      <c r="AM173" s="178">
        <f t="shared" si="42"/>
        <v>4021895.2255999995</v>
      </c>
      <c r="AN173" s="178">
        <f t="shared" si="42"/>
        <v>4300753.2</v>
      </c>
      <c r="AO173" s="178">
        <f t="shared" si="42"/>
        <v>7248273.8136000019</v>
      </c>
      <c r="AP173" s="178">
        <f t="shared" si="42"/>
        <v>3544273.2</v>
      </c>
      <c r="AQ173" s="178">
        <f t="shared" si="42"/>
        <v>3348438.96</v>
      </c>
      <c r="AR173" s="178">
        <f t="shared" si="42"/>
        <v>3783550.24</v>
      </c>
      <c r="AS173" s="178">
        <f t="shared" si="42"/>
        <v>4284687.2</v>
      </c>
      <c r="AT173" s="178">
        <f t="shared" si="42"/>
        <v>4758044.96</v>
      </c>
      <c r="AU173" s="178">
        <f t="shared" si="42"/>
        <v>4333711.5200000005</v>
      </c>
      <c r="AV173" s="178">
        <f t="shared" si="42"/>
        <v>4266955.76</v>
      </c>
      <c r="AW173" s="178">
        <f t="shared" si="42"/>
        <v>4093119.6</v>
      </c>
      <c r="AX173" s="178">
        <f t="shared" si="42"/>
        <v>4054205.1544000013</v>
      </c>
      <c r="AY173" s="178">
        <f t="shared" si="42"/>
        <v>4487981.92</v>
      </c>
      <c r="AZ173" s="178">
        <f t="shared" si="42"/>
        <v>4654170.96</v>
      </c>
      <c r="BA173" s="178">
        <f t="shared" si="42"/>
        <v>7921902.5600000005</v>
      </c>
      <c r="BB173" s="178">
        <f t="shared" si="42"/>
        <v>4003633.44</v>
      </c>
      <c r="BC173" s="178">
        <f t="shared" si="42"/>
        <v>3517342.56</v>
      </c>
      <c r="BD173" s="178">
        <f t="shared" si="42"/>
        <v>3908959.52</v>
      </c>
      <c r="BE173" s="178">
        <f t="shared" si="42"/>
        <v>4549095.5472000008</v>
      </c>
      <c r="BF173" s="178">
        <f t="shared" si="42"/>
        <v>4632219.5304000014</v>
      </c>
      <c r="BG173" s="178">
        <f t="shared" si="42"/>
        <v>4639252.5600000005</v>
      </c>
      <c r="BH173" s="178">
        <f t="shared" si="42"/>
        <v>4686101.7936000042</v>
      </c>
      <c r="BI173" s="178">
        <f t="shared" si="42"/>
        <v>4230237.3496000012</v>
      </c>
      <c r="BJ173" s="178">
        <f t="shared" si="42"/>
        <v>4121044.08</v>
      </c>
      <c r="BK173" s="178">
        <f t="shared" si="42"/>
        <v>4577661.5335999997</v>
      </c>
      <c r="BL173" s="178">
        <f t="shared" si="42"/>
        <v>5089241.0872000027</v>
      </c>
      <c r="BM173" s="178">
        <f t="shared" si="42"/>
        <v>8398407.8208000045</v>
      </c>
      <c r="BN173" s="178">
        <f t="shared" si="42"/>
        <v>4156771.1775999996</v>
      </c>
      <c r="BO173" s="178">
        <f t="shared" si="42"/>
        <v>3687540.74</v>
      </c>
      <c r="BP173" s="178">
        <f t="shared" si="42"/>
        <v>4654649.6783999987</v>
      </c>
      <c r="BQ173" s="178">
        <f t="shared" si="42"/>
        <v>4067957.3431999995</v>
      </c>
      <c r="BR173" s="178">
        <f t="shared" si="42"/>
        <v>4963897.9783999994</v>
      </c>
      <c r="BS173" s="178">
        <f t="shared" si="43"/>
        <v>5045074.6112000011</v>
      </c>
      <c r="BT173" s="178">
        <f t="shared" si="43"/>
        <v>4918306.6752000013</v>
      </c>
      <c r="BU173" s="178">
        <f t="shared" si="43"/>
        <v>4678712.3928000005</v>
      </c>
    </row>
    <row r="174" spans="1:73" outlineLevel="1">
      <c r="A174" s="355"/>
      <c r="B174" s="163" t="s">
        <v>84</v>
      </c>
      <c r="F174" s="178" t="str">
        <f t="shared" si="44"/>
        <v>-</v>
      </c>
      <c r="G174" s="178" t="str">
        <f t="shared" si="42"/>
        <v>-</v>
      </c>
      <c r="H174" s="178" t="str">
        <f t="shared" si="42"/>
        <v>-</v>
      </c>
      <c r="I174" s="178" t="str">
        <f t="shared" si="42"/>
        <v>-</v>
      </c>
      <c r="J174" s="178" t="str">
        <f t="shared" si="42"/>
        <v>-</v>
      </c>
      <c r="K174" s="178" t="str">
        <f t="shared" si="42"/>
        <v>-</v>
      </c>
      <c r="L174" s="178" t="str">
        <f t="shared" si="42"/>
        <v>-</v>
      </c>
      <c r="M174" s="178" t="str">
        <f t="shared" si="42"/>
        <v>-</v>
      </c>
      <c r="N174" s="178" t="str">
        <f t="shared" si="42"/>
        <v>-</v>
      </c>
      <c r="O174" s="178" t="str">
        <f t="shared" si="42"/>
        <v>-</v>
      </c>
      <c r="P174" s="178" t="str">
        <f t="shared" si="42"/>
        <v>-</v>
      </c>
      <c r="Q174" s="178">
        <f t="shared" si="42"/>
        <v>15539315.185653999</v>
      </c>
      <c r="R174" s="178">
        <f t="shared" si="42"/>
        <v>9228530.6062819995</v>
      </c>
      <c r="S174" s="178">
        <f t="shared" si="42"/>
        <v>7801122.6026370004</v>
      </c>
      <c r="T174" s="178">
        <f t="shared" si="42"/>
        <v>4653959.1107099997</v>
      </c>
      <c r="U174" s="178">
        <f t="shared" si="42"/>
        <v>175806.98335200007</v>
      </c>
      <c r="V174" s="178">
        <f t="shared" si="42"/>
        <v>414670.65402099997</v>
      </c>
      <c r="W174" s="178">
        <f t="shared" si="42"/>
        <v>2618862.8436359996</v>
      </c>
      <c r="X174" s="178">
        <f t="shared" si="42"/>
        <v>4121845.1122809993</v>
      </c>
      <c r="Y174" s="178">
        <f t="shared" si="42"/>
        <v>6985525.9391969992</v>
      </c>
      <c r="Z174" s="178">
        <f t="shared" si="42"/>
        <v>7717144.4535119999</v>
      </c>
      <c r="AA174" s="178">
        <f t="shared" si="42"/>
        <v>9474235.1025529988</v>
      </c>
      <c r="AB174" s="178">
        <f t="shared" si="42"/>
        <v>10294257.315081999</v>
      </c>
      <c r="AC174" s="178">
        <f t="shared" si="42"/>
        <v>14907786.368877999</v>
      </c>
      <c r="AD174" s="178">
        <f t="shared" si="42"/>
        <v>7875384.2686350001</v>
      </c>
      <c r="AE174" s="178">
        <f t="shared" si="42"/>
        <v>6510667.6733409995</v>
      </c>
      <c r="AF174" s="178">
        <f t="shared" si="42"/>
        <v>5741226.8760000002</v>
      </c>
      <c r="AG174" s="178">
        <f t="shared" si="42"/>
        <v>6416124.4619999994</v>
      </c>
      <c r="AH174" s="178">
        <f t="shared" si="42"/>
        <v>9627687.7459999993</v>
      </c>
      <c r="AI174" s="178">
        <f t="shared" si="42"/>
        <v>9625686.675999999</v>
      </c>
      <c r="AJ174" s="178">
        <f t="shared" ref="AJ174:BT178" si="45">IFERROR(AJ154*AJ15,"-")</f>
        <v>9779349.4819999989</v>
      </c>
      <c r="AK174" s="178">
        <f t="shared" si="45"/>
        <v>10024415.733059999</v>
      </c>
      <c r="AL174" s="178">
        <f t="shared" si="45"/>
        <v>8880189.3139999993</v>
      </c>
      <c r="AM174" s="178">
        <f t="shared" si="45"/>
        <v>10428467.684</v>
      </c>
      <c r="AN174" s="178">
        <f t="shared" si="45"/>
        <v>11915460.861020001</v>
      </c>
      <c r="AO174" s="178">
        <f t="shared" si="45"/>
        <v>17729860.510579996</v>
      </c>
      <c r="AP174" s="178">
        <f t="shared" si="45"/>
        <v>8924806.4670199994</v>
      </c>
      <c r="AQ174" s="178">
        <f t="shared" si="45"/>
        <v>9033666.0756200012</v>
      </c>
      <c r="AR174" s="178">
        <f t="shared" si="45"/>
        <v>10197855.318</v>
      </c>
      <c r="AS174" s="178">
        <f t="shared" si="45"/>
        <v>10995471.092</v>
      </c>
      <c r="AT174" s="178">
        <f t="shared" si="45"/>
        <v>12102212.993999999</v>
      </c>
      <c r="AU174" s="178">
        <f t="shared" si="45"/>
        <v>12626412.575999999</v>
      </c>
      <c r="AV174" s="178">
        <f t="shared" si="45"/>
        <v>12076948.852</v>
      </c>
      <c r="AW174" s="178">
        <f t="shared" si="45"/>
        <v>12556997.35</v>
      </c>
      <c r="AX174" s="178">
        <f t="shared" si="45"/>
        <v>11896093.546</v>
      </c>
      <c r="AY174" s="178">
        <f t="shared" si="45"/>
        <v>13465018.565880001</v>
      </c>
      <c r="AZ174" s="178">
        <f t="shared" si="45"/>
        <v>12279325.944479998</v>
      </c>
      <c r="BA174" s="178">
        <f t="shared" si="45"/>
        <v>17295295.156579997</v>
      </c>
      <c r="BB174" s="178">
        <f t="shared" si="45"/>
        <v>10329573.105999999</v>
      </c>
      <c r="BC174" s="178">
        <f t="shared" si="45"/>
        <v>8816672.6999999993</v>
      </c>
      <c r="BD174" s="178">
        <f t="shared" si="45"/>
        <v>9952496.7199999988</v>
      </c>
      <c r="BE174" s="178">
        <f t="shared" si="45"/>
        <v>9678590.3805800006</v>
      </c>
      <c r="BF174" s="178">
        <f t="shared" si="45"/>
        <v>11185120.899499999</v>
      </c>
      <c r="BG174" s="178">
        <f t="shared" si="45"/>
        <v>12023341.253539998</v>
      </c>
      <c r="BH174" s="178">
        <f t="shared" si="45"/>
        <v>10582566.043820001</v>
      </c>
      <c r="BI174" s="178">
        <f t="shared" si="45"/>
        <v>10445984.7796</v>
      </c>
      <c r="BJ174" s="178">
        <f t="shared" si="45"/>
        <v>9500970.1953599993</v>
      </c>
      <c r="BK174" s="178">
        <f t="shared" si="45"/>
        <v>10599689.251959998</v>
      </c>
      <c r="BL174" s="178">
        <f t="shared" si="45"/>
        <v>12217324.261159997</v>
      </c>
      <c r="BM174" s="178">
        <f t="shared" si="45"/>
        <v>17661128.187339999</v>
      </c>
      <c r="BN174" s="178">
        <f t="shared" si="45"/>
        <v>11691123.782</v>
      </c>
      <c r="BO174" s="178">
        <f t="shared" si="45"/>
        <v>9800855.8440000005</v>
      </c>
      <c r="BP174" s="178">
        <f t="shared" si="45"/>
        <v>11834840.241999999</v>
      </c>
      <c r="BQ174" s="178">
        <f t="shared" si="45"/>
        <v>10938490.809999999</v>
      </c>
      <c r="BR174" s="178">
        <f t="shared" si="45"/>
        <v>12612484.52386</v>
      </c>
      <c r="BS174" s="178">
        <f t="shared" si="43"/>
        <v>14884867.387159999</v>
      </c>
      <c r="BT174" s="178">
        <f t="shared" si="43"/>
        <v>12219296.24636</v>
      </c>
      <c r="BU174" s="178">
        <f t="shared" si="43"/>
        <v>13100066.405239997</v>
      </c>
    </row>
    <row r="175" spans="1:73" s="198" customFormat="1" outlineLevel="1">
      <c r="A175" s="355"/>
      <c r="B175" s="163" t="s">
        <v>123</v>
      </c>
      <c r="C175" s="14"/>
      <c r="D175" s="14"/>
      <c r="E175" s="14"/>
      <c r="F175" s="178" t="str">
        <f t="shared" si="44"/>
        <v>-</v>
      </c>
      <c r="G175" s="178" t="str">
        <f t="shared" si="44"/>
        <v>-</v>
      </c>
      <c r="H175" s="178" t="str">
        <f t="shared" si="44"/>
        <v>-</v>
      </c>
      <c r="I175" s="178" t="str">
        <f t="shared" si="44"/>
        <v>-</v>
      </c>
      <c r="J175" s="178" t="str">
        <f t="shared" si="44"/>
        <v>-</v>
      </c>
      <c r="K175" s="178" t="str">
        <f t="shared" si="44"/>
        <v>-</v>
      </c>
      <c r="L175" s="178" t="str">
        <f t="shared" si="44"/>
        <v>-</v>
      </c>
      <c r="M175" s="178" t="str">
        <f t="shared" si="44"/>
        <v>-</v>
      </c>
      <c r="N175" s="178" t="str">
        <f t="shared" si="44"/>
        <v>-</v>
      </c>
      <c r="O175" s="178" t="str">
        <f t="shared" si="44"/>
        <v>-</v>
      </c>
      <c r="P175" s="178" t="str">
        <f t="shared" si="44"/>
        <v>-</v>
      </c>
      <c r="Q175" s="178" t="str">
        <f t="shared" si="44"/>
        <v>-</v>
      </c>
      <c r="R175" s="178" t="str">
        <f t="shared" si="44"/>
        <v>-</v>
      </c>
      <c r="S175" s="178" t="str">
        <f t="shared" si="44"/>
        <v>-</v>
      </c>
      <c r="T175" s="178" t="str">
        <f t="shared" si="44"/>
        <v>-</v>
      </c>
      <c r="U175" s="178" t="str">
        <f t="shared" si="44"/>
        <v>-</v>
      </c>
      <c r="V175" s="178" t="str">
        <f t="shared" ref="V175:BT180" si="46">IFERROR(V155*V16,"-")</f>
        <v>-</v>
      </c>
      <c r="W175" s="178" t="str">
        <f t="shared" si="46"/>
        <v>-</v>
      </c>
      <c r="X175" s="178" t="str">
        <f t="shared" si="46"/>
        <v>-</v>
      </c>
      <c r="Y175" s="178" t="str">
        <f t="shared" si="46"/>
        <v>-</v>
      </c>
      <c r="Z175" s="178" t="str">
        <f t="shared" si="46"/>
        <v>-</v>
      </c>
      <c r="AA175" s="178" t="str">
        <f t="shared" si="46"/>
        <v>-</v>
      </c>
      <c r="AB175" s="178" t="str">
        <f t="shared" si="46"/>
        <v>-</v>
      </c>
      <c r="AC175" s="178" t="str">
        <f t="shared" si="46"/>
        <v>-</v>
      </c>
      <c r="AD175" s="178" t="str">
        <f t="shared" si="46"/>
        <v>-</v>
      </c>
      <c r="AE175" s="178" t="str">
        <f t="shared" si="46"/>
        <v>-</v>
      </c>
      <c r="AF175" s="178" t="str">
        <f t="shared" si="46"/>
        <v>-</v>
      </c>
      <c r="AG175" s="178" t="str">
        <f t="shared" si="46"/>
        <v>-</v>
      </c>
      <c r="AH175" s="178" t="str">
        <f t="shared" si="46"/>
        <v>-</v>
      </c>
      <c r="AI175" s="178" t="str">
        <f t="shared" si="46"/>
        <v>-</v>
      </c>
      <c r="AJ175" s="178" t="str">
        <f t="shared" si="46"/>
        <v>-</v>
      </c>
      <c r="AK175" s="178" t="str">
        <f t="shared" si="46"/>
        <v>-</v>
      </c>
      <c r="AL175" s="178" t="str">
        <f t="shared" si="46"/>
        <v>-</v>
      </c>
      <c r="AM175" s="178" t="str">
        <f t="shared" si="46"/>
        <v>-</v>
      </c>
      <c r="AN175" s="178" t="str">
        <f t="shared" si="46"/>
        <v>-</v>
      </c>
      <c r="AO175" s="178">
        <f t="shared" si="46"/>
        <v>2590212.858792</v>
      </c>
      <c r="AP175" s="178">
        <f t="shared" si="46"/>
        <v>1169303.991346</v>
      </c>
      <c r="AQ175" s="178">
        <f t="shared" si="46"/>
        <v>1157830.997089</v>
      </c>
      <c r="AR175" s="178">
        <f t="shared" si="46"/>
        <v>1214245.3947640001</v>
      </c>
      <c r="AS175" s="178">
        <f t="shared" si="46"/>
        <v>1444174.8291839999</v>
      </c>
      <c r="AT175" s="178">
        <f t="shared" si="46"/>
        <v>1645914.787615</v>
      </c>
      <c r="AU175" s="178">
        <f t="shared" si="46"/>
        <v>1872493.1070290001</v>
      </c>
      <c r="AV175" s="178">
        <f t="shared" si="46"/>
        <v>1181750.377472</v>
      </c>
      <c r="AW175" s="178">
        <f t="shared" si="46"/>
        <v>1240541.590046</v>
      </c>
      <c r="AX175" s="178">
        <f t="shared" si="46"/>
        <v>1148584.5141079999</v>
      </c>
      <c r="AY175" s="178">
        <f t="shared" si="46"/>
        <v>1382884.0870379999</v>
      </c>
      <c r="AZ175" s="178">
        <f t="shared" si="46"/>
        <v>1509426.1286829999</v>
      </c>
      <c r="BA175" s="178">
        <f t="shared" si="46"/>
        <v>2893164.1645270004</v>
      </c>
      <c r="BB175" s="178">
        <f t="shared" si="46"/>
        <v>1215497.8452000001</v>
      </c>
      <c r="BC175" s="178">
        <f t="shared" si="46"/>
        <v>1059757.0017000001</v>
      </c>
      <c r="BD175" s="178">
        <f t="shared" si="46"/>
        <v>1271583.9832000001</v>
      </c>
      <c r="BE175" s="178">
        <f t="shared" si="46"/>
        <v>1422230.568588</v>
      </c>
      <c r="BF175" s="178">
        <f t="shared" si="46"/>
        <v>1682325.848832</v>
      </c>
      <c r="BG175" s="178">
        <f t="shared" si="46"/>
        <v>2084014.7838369999</v>
      </c>
      <c r="BH175" s="178">
        <f t="shared" si="46"/>
        <v>1299094.2876019999</v>
      </c>
      <c r="BI175" s="178">
        <f t="shared" si="46"/>
        <v>1494570.587549</v>
      </c>
      <c r="BJ175" s="178">
        <f t="shared" si="46"/>
        <v>1452126.8093329999</v>
      </c>
      <c r="BK175" s="178">
        <f t="shared" si="46"/>
        <v>1561175.020061</v>
      </c>
      <c r="BL175" s="178">
        <f t="shared" si="46"/>
        <v>1698548.9620100001</v>
      </c>
      <c r="BM175" s="178">
        <f t="shared" si="46"/>
        <v>3587797.5903560002</v>
      </c>
      <c r="BN175" s="178">
        <f t="shared" si="46"/>
        <v>1467271.4875460002</v>
      </c>
      <c r="BO175" s="178">
        <f t="shared" si="46"/>
        <v>1331173.878786</v>
      </c>
      <c r="BP175" s="178">
        <f t="shared" si="46"/>
        <v>1578246.9597780001</v>
      </c>
      <c r="BQ175" s="178">
        <f t="shared" si="46"/>
        <v>1628642.2786730002</v>
      </c>
      <c r="BR175" s="178">
        <f t="shared" si="45"/>
        <v>2163925.5866689999</v>
      </c>
      <c r="BS175" s="178">
        <f t="shared" si="45"/>
        <v>2691827.273331</v>
      </c>
      <c r="BT175" s="178">
        <f t="shared" si="45"/>
        <v>1611363.4901930001</v>
      </c>
      <c r="BU175" s="178">
        <f t="shared" si="43"/>
        <v>1899232.4052629999</v>
      </c>
    </row>
    <row r="176" spans="1:73" outlineLevel="1">
      <c r="A176" s="355"/>
      <c r="B176" s="163" t="s">
        <v>68</v>
      </c>
      <c r="F176" s="178" t="str">
        <f t="shared" si="44"/>
        <v>-</v>
      </c>
      <c r="G176" s="178" t="str">
        <f t="shared" si="44"/>
        <v>-</v>
      </c>
      <c r="H176" s="178" t="str">
        <f t="shared" si="44"/>
        <v>-</v>
      </c>
      <c r="I176" s="178" t="str">
        <f t="shared" si="44"/>
        <v>-</v>
      </c>
      <c r="J176" s="178" t="str">
        <f t="shared" si="44"/>
        <v>-</v>
      </c>
      <c r="K176" s="178" t="str">
        <f t="shared" si="44"/>
        <v>-</v>
      </c>
      <c r="L176" s="178" t="str">
        <f t="shared" si="44"/>
        <v>-</v>
      </c>
      <c r="M176" s="178" t="str">
        <f t="shared" si="44"/>
        <v>-</v>
      </c>
      <c r="N176" s="178" t="str">
        <f t="shared" si="44"/>
        <v>-</v>
      </c>
      <c r="O176" s="178" t="str">
        <f t="shared" si="44"/>
        <v>-</v>
      </c>
      <c r="P176" s="178" t="str">
        <f t="shared" si="44"/>
        <v>-</v>
      </c>
      <c r="Q176" s="178">
        <f t="shared" si="44"/>
        <v>19701775.199999999</v>
      </c>
      <c r="R176" s="178">
        <f t="shared" si="44"/>
        <v>16256820</v>
      </c>
      <c r="S176" s="178">
        <f t="shared" si="44"/>
        <v>12841993.600000001</v>
      </c>
      <c r="T176" s="178">
        <f t="shared" si="44"/>
        <v>10969302.4</v>
      </c>
      <c r="U176" s="178">
        <f t="shared" si="44"/>
        <v>926715.60000000009</v>
      </c>
      <c r="V176" s="178">
        <f t="shared" si="46"/>
        <v>958750.8</v>
      </c>
      <c r="W176" s="178">
        <f t="shared" si="46"/>
        <v>5137672.4000000004</v>
      </c>
      <c r="X176" s="178">
        <f t="shared" si="46"/>
        <v>7644930.8000000007</v>
      </c>
      <c r="Y176" s="178">
        <f t="shared" si="46"/>
        <v>8949560.4000000004</v>
      </c>
      <c r="Z176" s="178">
        <f t="shared" si="46"/>
        <v>8577989.2000000011</v>
      </c>
      <c r="AA176" s="178">
        <f t="shared" si="46"/>
        <v>10963071.600000001</v>
      </c>
      <c r="AB176" s="178">
        <f t="shared" si="46"/>
        <v>11986159.600000001</v>
      </c>
      <c r="AC176" s="178">
        <f t="shared" si="46"/>
        <v>17438177.600000001</v>
      </c>
      <c r="AD176" s="178">
        <f t="shared" si="46"/>
        <v>11123982</v>
      </c>
      <c r="AE176" s="178">
        <f t="shared" si="46"/>
        <v>10560890.800000001</v>
      </c>
      <c r="AF176" s="178">
        <f t="shared" si="46"/>
        <v>9283282</v>
      </c>
      <c r="AG176" s="178">
        <f t="shared" si="46"/>
        <v>8676094.4000000004</v>
      </c>
      <c r="AH176" s="178">
        <f t="shared" si="46"/>
        <v>11467671.200000001</v>
      </c>
      <c r="AI176" s="178">
        <f t="shared" si="46"/>
        <v>11842494.800000001</v>
      </c>
      <c r="AJ176" s="178">
        <f t="shared" si="46"/>
        <v>13059685.200000001</v>
      </c>
      <c r="AK176" s="178">
        <f t="shared" si="46"/>
        <v>11335462.800000001</v>
      </c>
      <c r="AL176" s="178">
        <f t="shared" si="46"/>
        <v>11711216</v>
      </c>
      <c r="AM176" s="178">
        <f t="shared" si="46"/>
        <v>13988620.4</v>
      </c>
      <c r="AN176" s="178">
        <f t="shared" si="46"/>
        <v>14375093.200000001</v>
      </c>
      <c r="AO176" s="178">
        <f t="shared" si="46"/>
        <v>20984393.200000003</v>
      </c>
      <c r="AP176" s="178">
        <f t="shared" si="46"/>
        <v>14392765.200000001</v>
      </c>
      <c r="AQ176" s="178">
        <f t="shared" si="46"/>
        <v>12169335.600000001</v>
      </c>
      <c r="AR176" s="178">
        <f t="shared" si="46"/>
        <v>11866162.800000001</v>
      </c>
      <c r="AS176" s="178">
        <f t="shared" si="46"/>
        <v>12710056.800000001</v>
      </c>
      <c r="AT176" s="178">
        <f t="shared" si="46"/>
        <v>13008962</v>
      </c>
      <c r="AU176" s="178">
        <f t="shared" si="46"/>
        <v>11890995.600000001</v>
      </c>
      <c r="AV176" s="178">
        <f t="shared" si="46"/>
        <v>13104682</v>
      </c>
      <c r="AW176" s="178">
        <f t="shared" si="46"/>
        <v>11566222</v>
      </c>
      <c r="AX176" s="178">
        <f t="shared" si="46"/>
        <v>11408586.800000001</v>
      </c>
      <c r="AY176" s="178">
        <f t="shared" si="46"/>
        <v>12787605.600000001</v>
      </c>
      <c r="AZ176" s="178">
        <f t="shared" si="46"/>
        <v>14186418.4</v>
      </c>
      <c r="BA176" s="178">
        <f t="shared" si="46"/>
        <v>23588427.552000001</v>
      </c>
      <c r="BB176" s="178">
        <f t="shared" si="46"/>
        <v>17912803.600000001</v>
      </c>
      <c r="BC176" s="178">
        <f t="shared" si="46"/>
        <v>13414438.4</v>
      </c>
      <c r="BD176" s="178">
        <f t="shared" si="46"/>
        <v>12664326.4</v>
      </c>
      <c r="BE176" s="178">
        <f t="shared" si="46"/>
        <v>13881549.359999999</v>
      </c>
      <c r="BF176" s="178">
        <f t="shared" si="46"/>
        <v>13329727.988</v>
      </c>
      <c r="BG176" s="178">
        <f t="shared" si="46"/>
        <v>12825995.592</v>
      </c>
      <c r="BH176" s="178">
        <f t="shared" si="46"/>
        <v>14673147.816</v>
      </c>
      <c r="BI176" s="178">
        <f t="shared" si="46"/>
        <v>12027072.944000002</v>
      </c>
      <c r="BJ176" s="178">
        <f t="shared" si="46"/>
        <v>12169823.268000003</v>
      </c>
      <c r="BK176" s="178">
        <f t="shared" si="46"/>
        <v>13892476.252000002</v>
      </c>
      <c r="BL176" s="178">
        <f t="shared" si="46"/>
        <v>15014440.788000001</v>
      </c>
      <c r="BM176" s="178">
        <f t="shared" si="46"/>
        <v>24006191.984000009</v>
      </c>
      <c r="BN176" s="178">
        <f t="shared" si="46"/>
        <v>18540844.636000004</v>
      </c>
      <c r="BO176" s="178">
        <f t="shared" si="46"/>
        <v>13873434.732000001</v>
      </c>
      <c r="BP176" s="178">
        <f t="shared" si="46"/>
        <v>15549186.411999999</v>
      </c>
      <c r="BQ176" s="178">
        <f t="shared" si="46"/>
        <v>12833606.028000001</v>
      </c>
      <c r="BR176" s="178">
        <f t="shared" si="46"/>
        <v>14205371.600000001</v>
      </c>
      <c r="BS176" s="178">
        <f t="shared" si="45"/>
        <v>14272278.412</v>
      </c>
      <c r="BT176" s="178">
        <f t="shared" si="45"/>
        <v>15702197.763999997</v>
      </c>
      <c r="BU176" s="178">
        <f t="shared" si="43"/>
        <v>13779666.479999999</v>
      </c>
    </row>
    <row r="177" spans="1:73" outlineLevel="1">
      <c r="A177" s="355"/>
      <c r="B177" s="163" t="s">
        <v>72</v>
      </c>
      <c r="F177" s="178" t="str">
        <f t="shared" si="44"/>
        <v>-</v>
      </c>
      <c r="G177" s="178" t="str">
        <f t="shared" si="44"/>
        <v>-</v>
      </c>
      <c r="H177" s="178" t="str">
        <f t="shared" si="44"/>
        <v>-</v>
      </c>
      <c r="I177" s="178" t="str">
        <f t="shared" si="44"/>
        <v>-</v>
      </c>
      <c r="J177" s="178" t="str">
        <f t="shared" si="44"/>
        <v>-</v>
      </c>
      <c r="K177" s="178" t="str">
        <f t="shared" si="44"/>
        <v>-</v>
      </c>
      <c r="L177" s="178" t="str">
        <f t="shared" si="44"/>
        <v>-</v>
      </c>
      <c r="M177" s="178" t="str">
        <f t="shared" si="44"/>
        <v>-</v>
      </c>
      <c r="N177" s="178" t="str">
        <f t="shared" si="44"/>
        <v>-</v>
      </c>
      <c r="O177" s="178" t="str">
        <f t="shared" si="44"/>
        <v>-</v>
      </c>
      <c r="P177" s="178" t="str">
        <f t="shared" si="44"/>
        <v>-</v>
      </c>
      <c r="Q177" s="178">
        <f t="shared" si="44"/>
        <v>12882152</v>
      </c>
      <c r="R177" s="178">
        <f t="shared" si="44"/>
        <v>8543610.8000000007</v>
      </c>
      <c r="S177" s="178">
        <f t="shared" si="44"/>
        <v>7694230</v>
      </c>
      <c r="T177" s="178">
        <f t="shared" si="44"/>
        <v>3235532.4000000004</v>
      </c>
      <c r="U177" s="178">
        <f t="shared" si="44"/>
        <v>56315.200000000004</v>
      </c>
      <c r="V177" s="178">
        <f t="shared" si="46"/>
        <v>1379070.8</v>
      </c>
      <c r="W177" s="178">
        <f t="shared" si="46"/>
        <v>3808750</v>
      </c>
      <c r="X177" s="178">
        <f t="shared" si="46"/>
        <v>2719976.8000000003</v>
      </c>
      <c r="Y177" s="178">
        <f t="shared" si="46"/>
        <v>4884968</v>
      </c>
      <c r="Z177" s="178">
        <f t="shared" si="46"/>
        <v>5107060</v>
      </c>
      <c r="AA177" s="178">
        <f t="shared" si="46"/>
        <v>6483703.2000000002</v>
      </c>
      <c r="AB177" s="178">
        <f t="shared" si="46"/>
        <v>7772742.4000000004</v>
      </c>
      <c r="AC177" s="178">
        <f t="shared" si="46"/>
        <v>10064215.600000001</v>
      </c>
      <c r="AD177" s="178">
        <f t="shared" si="46"/>
        <v>5645644</v>
      </c>
      <c r="AE177" s="178">
        <f t="shared" si="46"/>
        <v>5667458</v>
      </c>
      <c r="AF177" s="178">
        <f t="shared" si="46"/>
        <v>5033292.4000000004</v>
      </c>
      <c r="AG177" s="178">
        <f t="shared" si="46"/>
        <v>4976500.4000000004</v>
      </c>
      <c r="AH177" s="178">
        <f t="shared" si="46"/>
        <v>7246590.8000000007</v>
      </c>
      <c r="AI177" s="178">
        <f t="shared" si="46"/>
        <v>7211540.4000000004</v>
      </c>
      <c r="AJ177" s="178">
        <f t="shared" si="46"/>
        <v>7749713.2000000002</v>
      </c>
      <c r="AK177" s="178">
        <f t="shared" si="46"/>
        <v>7060019.2000000002</v>
      </c>
      <c r="AL177" s="178">
        <f t="shared" si="46"/>
        <v>7069865.6000000006</v>
      </c>
      <c r="AM177" s="178">
        <f t="shared" si="46"/>
        <v>8857450.4000000004</v>
      </c>
      <c r="AN177" s="178">
        <f t="shared" si="46"/>
        <v>9314253.2000000011</v>
      </c>
      <c r="AO177" s="178">
        <f t="shared" si="46"/>
        <v>14089421.200000001</v>
      </c>
      <c r="AP177" s="178">
        <f t="shared" si="46"/>
        <v>8288717.6000000006</v>
      </c>
      <c r="AQ177" s="178">
        <f t="shared" si="46"/>
        <v>7751277.2000000002</v>
      </c>
      <c r="AR177" s="178">
        <f t="shared" si="46"/>
        <v>7395910.4000000004</v>
      </c>
      <c r="AS177" s="178">
        <f t="shared" si="46"/>
        <v>9345991.2000000011</v>
      </c>
      <c r="AT177" s="178">
        <f t="shared" si="46"/>
        <v>9623964.4000000004</v>
      </c>
      <c r="AU177" s="178">
        <f t="shared" si="46"/>
        <v>9342986.4000000004</v>
      </c>
      <c r="AV177" s="178">
        <f t="shared" si="46"/>
        <v>9259766</v>
      </c>
      <c r="AW177" s="178">
        <f t="shared" si="46"/>
        <v>8134465.6000000006</v>
      </c>
      <c r="AX177" s="178">
        <f t="shared" si="46"/>
        <v>8069147.9640000006</v>
      </c>
      <c r="AY177" s="178">
        <f t="shared" si="46"/>
        <v>9673735.459999999</v>
      </c>
      <c r="AZ177" s="178">
        <f t="shared" si="46"/>
        <v>10135908.768000001</v>
      </c>
      <c r="BA177" s="178">
        <f t="shared" si="46"/>
        <v>16821381.044</v>
      </c>
      <c r="BB177" s="178">
        <f t="shared" si="46"/>
        <v>10455866.4</v>
      </c>
      <c r="BC177" s="178">
        <f t="shared" si="46"/>
        <v>8218194.4000000004</v>
      </c>
      <c r="BD177" s="178">
        <f t="shared" si="46"/>
        <v>7834560.8000000007</v>
      </c>
      <c r="BE177" s="178">
        <f t="shared" si="46"/>
        <v>9781745.1120000016</v>
      </c>
      <c r="BF177" s="178">
        <f t="shared" si="46"/>
        <v>9810322</v>
      </c>
      <c r="BG177" s="178">
        <f t="shared" si="46"/>
        <v>10279319.811999999</v>
      </c>
      <c r="BH177" s="178">
        <f t="shared" si="46"/>
        <v>11700561.444</v>
      </c>
      <c r="BI177" s="178">
        <f t="shared" si="46"/>
        <v>9380749.284</v>
      </c>
      <c r="BJ177" s="178">
        <f t="shared" si="46"/>
        <v>9958244.824000001</v>
      </c>
      <c r="BK177" s="178">
        <f t="shared" si="46"/>
        <v>11645441.724000001</v>
      </c>
      <c r="BL177" s="178">
        <f t="shared" si="46"/>
        <v>13117342.980000002</v>
      </c>
      <c r="BM177" s="178">
        <f t="shared" si="46"/>
        <v>21653285.568</v>
      </c>
      <c r="BN177" s="178">
        <f t="shared" si="46"/>
        <v>13312189.212000001</v>
      </c>
      <c r="BO177" s="178">
        <f t="shared" si="46"/>
        <v>11054684.740000002</v>
      </c>
      <c r="BP177" s="178">
        <f t="shared" si="46"/>
        <v>12586042.644000001</v>
      </c>
      <c r="BQ177" s="178">
        <f t="shared" si="46"/>
        <v>11247411.688000001</v>
      </c>
      <c r="BR177" s="178">
        <f t="shared" si="46"/>
        <v>13792085.600000001</v>
      </c>
      <c r="BS177" s="178">
        <f t="shared" si="45"/>
        <v>13889620.736000001</v>
      </c>
      <c r="BT177" s="178">
        <f t="shared" si="45"/>
        <v>14850706.984000001</v>
      </c>
      <c r="BU177" s="178">
        <f t="shared" si="43"/>
        <v>13688579.788000001</v>
      </c>
    </row>
    <row r="178" spans="1:73" outlineLevel="1">
      <c r="A178" s="355"/>
      <c r="B178" s="163" t="s">
        <v>74</v>
      </c>
      <c r="F178" s="178" t="str">
        <f t="shared" si="44"/>
        <v>-</v>
      </c>
      <c r="G178" s="178" t="str">
        <f t="shared" si="44"/>
        <v>-</v>
      </c>
      <c r="H178" s="178" t="str">
        <f t="shared" si="44"/>
        <v>-</v>
      </c>
      <c r="I178" s="178" t="str">
        <f t="shared" si="44"/>
        <v>-</v>
      </c>
      <c r="J178" s="178" t="str">
        <f t="shared" si="44"/>
        <v>-</v>
      </c>
      <c r="K178" s="178" t="str">
        <f t="shared" si="44"/>
        <v>-</v>
      </c>
      <c r="L178" s="178" t="str">
        <f t="shared" si="44"/>
        <v>-</v>
      </c>
      <c r="M178" s="178" t="str">
        <f t="shared" si="44"/>
        <v>-</v>
      </c>
      <c r="N178" s="178" t="str">
        <f t="shared" si="44"/>
        <v>-</v>
      </c>
      <c r="O178" s="178" t="str">
        <f t="shared" si="44"/>
        <v>-</v>
      </c>
      <c r="P178" s="178" t="str">
        <f t="shared" si="44"/>
        <v>-</v>
      </c>
      <c r="Q178" s="178" t="str">
        <f t="shared" si="44"/>
        <v>-</v>
      </c>
      <c r="R178" s="178" t="str">
        <f t="shared" si="44"/>
        <v>-</v>
      </c>
      <c r="S178" s="178" t="str">
        <f t="shared" si="44"/>
        <v>-</v>
      </c>
      <c r="T178" s="178" t="str">
        <f t="shared" si="44"/>
        <v>-</v>
      </c>
      <c r="U178" s="178" t="str">
        <f t="shared" si="44"/>
        <v>-</v>
      </c>
      <c r="V178" s="178" t="str">
        <f t="shared" si="46"/>
        <v>-</v>
      </c>
      <c r="W178" s="178" t="str">
        <f t="shared" si="46"/>
        <v>-</v>
      </c>
      <c r="X178" s="178" t="str">
        <f t="shared" si="46"/>
        <v>-</v>
      </c>
      <c r="Y178" s="178" t="str">
        <f t="shared" si="46"/>
        <v>-</v>
      </c>
      <c r="Z178" s="178" t="str">
        <f t="shared" si="46"/>
        <v>-</v>
      </c>
      <c r="AA178" s="178" t="str">
        <f t="shared" si="46"/>
        <v>-</v>
      </c>
      <c r="AB178" s="178" t="str">
        <f t="shared" si="46"/>
        <v>-</v>
      </c>
      <c r="AC178" s="178" t="str">
        <f t="shared" si="46"/>
        <v>-</v>
      </c>
      <c r="AD178" s="178" t="str">
        <f t="shared" si="46"/>
        <v>-</v>
      </c>
      <c r="AE178" s="178" t="str">
        <f t="shared" si="46"/>
        <v>-</v>
      </c>
      <c r="AF178" s="178" t="str">
        <f t="shared" si="46"/>
        <v>-</v>
      </c>
      <c r="AG178" s="178" t="str">
        <f t="shared" si="46"/>
        <v>-</v>
      </c>
      <c r="AH178" s="178" t="str">
        <f t="shared" si="46"/>
        <v>-</v>
      </c>
      <c r="AI178" s="178" t="str">
        <f t="shared" si="46"/>
        <v>-</v>
      </c>
      <c r="AJ178" s="178" t="str">
        <f t="shared" si="46"/>
        <v>-</v>
      </c>
      <c r="AK178" s="178" t="str">
        <f t="shared" si="46"/>
        <v>-</v>
      </c>
      <c r="AL178" s="178" t="str">
        <f t="shared" si="46"/>
        <v>-</v>
      </c>
      <c r="AM178" s="178" t="str">
        <f t="shared" si="46"/>
        <v>-</v>
      </c>
      <c r="AN178" s="178" t="str">
        <f t="shared" si="46"/>
        <v>-</v>
      </c>
      <c r="AO178" s="178">
        <f t="shared" si="46"/>
        <v>55512664.740000002</v>
      </c>
      <c r="AP178" s="178">
        <f t="shared" si="46"/>
        <v>28615000</v>
      </c>
      <c r="AQ178" s="178">
        <f t="shared" si="46"/>
        <v>28227000</v>
      </c>
      <c r="AR178" s="178">
        <f t="shared" si="46"/>
        <v>30215961</v>
      </c>
      <c r="AS178" s="178">
        <f t="shared" si="46"/>
        <v>32130000</v>
      </c>
      <c r="AT178" s="178">
        <f t="shared" si="46"/>
        <v>35971599</v>
      </c>
      <c r="AU178" s="178">
        <f t="shared" si="46"/>
        <v>32754000</v>
      </c>
      <c r="AV178" s="178">
        <f t="shared" si="46"/>
        <v>33524872</v>
      </c>
      <c r="AW178" s="178">
        <f t="shared" si="46"/>
        <v>33013417.629999999</v>
      </c>
      <c r="AX178" s="178">
        <f t="shared" si="46"/>
        <v>29677478</v>
      </c>
      <c r="AY178" s="178">
        <f t="shared" si="46"/>
        <v>32909945</v>
      </c>
      <c r="AZ178" s="178">
        <f t="shared" si="46"/>
        <v>34650631</v>
      </c>
      <c r="BA178" s="178">
        <f t="shared" si="46"/>
        <v>57749523</v>
      </c>
      <c r="BB178" s="178">
        <f t="shared" si="46"/>
        <v>33052939</v>
      </c>
      <c r="BC178" s="178">
        <f t="shared" si="46"/>
        <v>29479004</v>
      </c>
      <c r="BD178" s="178">
        <f t="shared" si="46"/>
        <v>34613616</v>
      </c>
      <c r="BE178" s="178">
        <f t="shared" si="46"/>
        <v>33356634.25</v>
      </c>
      <c r="BF178" s="178">
        <f t="shared" si="46"/>
        <v>35841080.109999999</v>
      </c>
      <c r="BG178" s="178">
        <f t="shared" si="46"/>
        <v>35877056</v>
      </c>
      <c r="BH178" s="178">
        <f t="shared" si="46"/>
        <v>37125266</v>
      </c>
      <c r="BI178" s="178">
        <f t="shared" si="46"/>
        <v>34664001</v>
      </c>
      <c r="BJ178" s="178">
        <f t="shared" si="46"/>
        <v>32459052</v>
      </c>
      <c r="BK178" s="178">
        <f t="shared" si="46"/>
        <v>34907462.380000003</v>
      </c>
      <c r="BL178" s="178">
        <f t="shared" si="46"/>
        <v>41406937.390000001</v>
      </c>
      <c r="BM178" s="178">
        <f t="shared" si="46"/>
        <v>63435039</v>
      </c>
      <c r="BN178" s="178">
        <f t="shared" si="46"/>
        <v>27966343.112000003</v>
      </c>
      <c r="BO178" s="178">
        <f t="shared" si="46"/>
        <v>24873037.056000002</v>
      </c>
      <c r="BP178" s="178">
        <f t="shared" si="46"/>
        <v>30149904.136000004</v>
      </c>
      <c r="BQ178" s="178">
        <f t="shared" si="46"/>
        <v>27095632.304000005</v>
      </c>
      <c r="BR178" s="178">
        <f t="shared" si="46"/>
        <v>31642487.200000003</v>
      </c>
      <c r="BS178" s="178">
        <f t="shared" si="45"/>
        <v>31803214.400000002</v>
      </c>
      <c r="BT178" s="178">
        <f t="shared" si="45"/>
        <v>30749172</v>
      </c>
      <c r="BU178" s="178">
        <f t="shared" si="43"/>
        <v>29844256.880000003</v>
      </c>
    </row>
    <row r="179" spans="1:73" outlineLevel="1">
      <c r="A179" s="355"/>
      <c r="B179" s="163" t="s">
        <v>77</v>
      </c>
      <c r="F179" s="178" t="str">
        <f t="shared" si="44"/>
        <v>-</v>
      </c>
      <c r="G179" s="178" t="str">
        <f t="shared" si="44"/>
        <v>-</v>
      </c>
      <c r="H179" s="178" t="str">
        <f t="shared" si="44"/>
        <v>-</v>
      </c>
      <c r="I179" s="178" t="str">
        <f t="shared" si="44"/>
        <v>-</v>
      </c>
      <c r="J179" s="178" t="str">
        <f t="shared" si="44"/>
        <v>-</v>
      </c>
      <c r="K179" s="178" t="str">
        <f t="shared" si="44"/>
        <v>-</v>
      </c>
      <c r="L179" s="178" t="str">
        <f t="shared" si="44"/>
        <v>-</v>
      </c>
      <c r="M179" s="178" t="str">
        <f t="shared" si="44"/>
        <v>-</v>
      </c>
      <c r="N179" s="178" t="str">
        <f t="shared" si="44"/>
        <v>-</v>
      </c>
      <c r="O179" s="178" t="str">
        <f t="shared" si="44"/>
        <v>-</v>
      </c>
      <c r="P179" s="178" t="str">
        <f t="shared" si="44"/>
        <v>-</v>
      </c>
      <c r="Q179" s="178" t="str">
        <f t="shared" si="44"/>
        <v>-</v>
      </c>
      <c r="R179" s="178" t="str">
        <f t="shared" si="44"/>
        <v>-</v>
      </c>
      <c r="S179" s="178" t="str">
        <f t="shared" si="44"/>
        <v>-</v>
      </c>
      <c r="T179" s="178" t="str">
        <f t="shared" si="44"/>
        <v>-</v>
      </c>
      <c r="U179" s="178" t="str">
        <f t="shared" si="44"/>
        <v>-</v>
      </c>
      <c r="V179" s="178" t="str">
        <f t="shared" si="46"/>
        <v>-</v>
      </c>
      <c r="W179" s="178" t="str">
        <f t="shared" si="46"/>
        <v>-</v>
      </c>
      <c r="X179" s="178" t="str">
        <f t="shared" si="46"/>
        <v>-</v>
      </c>
      <c r="Y179" s="178" t="str">
        <f t="shared" si="46"/>
        <v>-</v>
      </c>
      <c r="Z179" s="178" t="str">
        <f t="shared" si="46"/>
        <v>-</v>
      </c>
      <c r="AA179" s="178" t="str">
        <f t="shared" si="46"/>
        <v>-</v>
      </c>
      <c r="AB179" s="178" t="str">
        <f t="shared" si="46"/>
        <v>-</v>
      </c>
      <c r="AC179" s="178" t="str">
        <f t="shared" si="46"/>
        <v>-</v>
      </c>
      <c r="AD179" s="178" t="str">
        <f t="shared" si="46"/>
        <v>-</v>
      </c>
      <c r="AE179" s="178" t="str">
        <f t="shared" si="46"/>
        <v>-</v>
      </c>
      <c r="AF179" s="178" t="str">
        <f t="shared" si="46"/>
        <v>-</v>
      </c>
      <c r="AG179" s="178" t="str">
        <f t="shared" si="46"/>
        <v>-</v>
      </c>
      <c r="AH179" s="178" t="str">
        <f t="shared" si="46"/>
        <v>-</v>
      </c>
      <c r="AI179" s="178" t="str">
        <f t="shared" si="46"/>
        <v>-</v>
      </c>
      <c r="AJ179" s="178" t="str">
        <f t="shared" si="46"/>
        <v>-</v>
      </c>
      <c r="AK179" s="178" t="str">
        <f t="shared" si="46"/>
        <v>-</v>
      </c>
      <c r="AL179" s="178" t="str">
        <f t="shared" si="46"/>
        <v>-</v>
      </c>
      <c r="AM179" s="178" t="str">
        <f t="shared" si="46"/>
        <v>-</v>
      </c>
      <c r="AN179" s="178" t="str">
        <f t="shared" si="46"/>
        <v>-</v>
      </c>
      <c r="AO179" s="178" t="str">
        <f t="shared" si="46"/>
        <v>-</v>
      </c>
      <c r="AP179" s="178" t="str">
        <f t="shared" si="46"/>
        <v>-</v>
      </c>
      <c r="AQ179" s="178" t="str">
        <f t="shared" si="46"/>
        <v>-</v>
      </c>
      <c r="AR179" s="178" t="str">
        <f t="shared" si="46"/>
        <v>-</v>
      </c>
      <c r="AS179" s="178" t="str">
        <f t="shared" si="46"/>
        <v>-</v>
      </c>
      <c r="AT179" s="178" t="str">
        <f t="shared" si="46"/>
        <v>-</v>
      </c>
      <c r="AU179" s="178" t="str">
        <f t="shared" si="46"/>
        <v>-</v>
      </c>
      <c r="AV179" s="178" t="str">
        <f t="shared" si="46"/>
        <v>-</v>
      </c>
      <c r="AW179" s="178" t="str">
        <f t="shared" si="46"/>
        <v>-</v>
      </c>
      <c r="AX179" s="178" t="str">
        <f t="shared" si="46"/>
        <v>-</v>
      </c>
      <c r="AY179" s="178" t="str">
        <f t="shared" si="46"/>
        <v>-</v>
      </c>
      <c r="AZ179" s="178" t="str">
        <f t="shared" si="46"/>
        <v>-</v>
      </c>
      <c r="BA179" s="178">
        <f t="shared" si="46"/>
        <v>10935560.674000001</v>
      </c>
      <c r="BB179" s="178">
        <f t="shared" si="46"/>
        <v>6827887.6000000006</v>
      </c>
      <c r="BC179" s="178">
        <f t="shared" si="46"/>
        <v>5878038.8000000007</v>
      </c>
      <c r="BD179" s="178">
        <f t="shared" si="46"/>
        <v>6433808.4000000004</v>
      </c>
      <c r="BE179" s="178">
        <f t="shared" si="46"/>
        <v>6717114.46</v>
      </c>
      <c r="BF179" s="178">
        <f t="shared" si="46"/>
        <v>7035139.0660000015</v>
      </c>
      <c r="BG179" s="178">
        <f t="shared" si="46"/>
        <v>6980424.3940000003</v>
      </c>
      <c r="BH179" s="178">
        <f t="shared" si="46"/>
        <v>7079239</v>
      </c>
      <c r="BI179" s="178">
        <f t="shared" si="46"/>
        <v>6367554.2100000009</v>
      </c>
      <c r="BJ179" s="178">
        <f t="shared" si="46"/>
        <v>6358829.9039999992</v>
      </c>
      <c r="BK179" s="178">
        <f t="shared" si="46"/>
        <v>6931504.5280000018</v>
      </c>
      <c r="BL179" s="178">
        <f t="shared" si="46"/>
        <v>7631651.4239999996</v>
      </c>
      <c r="BM179" s="178">
        <f t="shared" si="46"/>
        <v>11434462.670000002</v>
      </c>
      <c r="BN179" s="178">
        <f t="shared" si="46"/>
        <v>6904824.9580000006</v>
      </c>
      <c r="BO179" s="178">
        <f t="shared" si="46"/>
        <v>5993061.1940000001</v>
      </c>
      <c r="BP179" s="178">
        <f t="shared" si="46"/>
        <v>6890101.0700000003</v>
      </c>
      <c r="BQ179" s="178">
        <f t="shared" si="46"/>
        <v>6264910.1959999986</v>
      </c>
      <c r="BR179" s="178">
        <f t="shared" si="46"/>
        <v>7396877.6000000006</v>
      </c>
      <c r="BS179" s="178">
        <f t="shared" si="46"/>
        <v>7311958</v>
      </c>
      <c r="BT179" s="178">
        <f t="shared" si="46"/>
        <v>7354690.237999998</v>
      </c>
      <c r="BU179" s="178">
        <f t="shared" si="43"/>
        <v>7163298.5840000007</v>
      </c>
    </row>
    <row r="180" spans="1:73" outlineLevel="1">
      <c r="A180" s="355"/>
      <c r="B180" s="163" t="s">
        <v>166</v>
      </c>
      <c r="F180" s="178" t="str">
        <f t="shared" si="44"/>
        <v>-</v>
      </c>
      <c r="G180" s="178" t="str">
        <f t="shared" si="44"/>
        <v>-</v>
      </c>
      <c r="H180" s="178" t="str">
        <f t="shared" si="44"/>
        <v>-</v>
      </c>
      <c r="I180" s="178" t="str">
        <f t="shared" si="44"/>
        <v>-</v>
      </c>
      <c r="J180" s="178" t="str">
        <f t="shared" si="44"/>
        <v>-</v>
      </c>
      <c r="K180" s="178" t="str">
        <f t="shared" si="44"/>
        <v>-</v>
      </c>
      <c r="L180" s="178" t="str">
        <f t="shared" si="44"/>
        <v>-</v>
      </c>
      <c r="M180" s="178" t="str">
        <f t="shared" si="44"/>
        <v>-</v>
      </c>
      <c r="N180" s="178" t="str">
        <f t="shared" si="44"/>
        <v>-</v>
      </c>
      <c r="O180" s="178" t="str">
        <f t="shared" si="44"/>
        <v>-</v>
      </c>
      <c r="P180" s="178" t="str">
        <f t="shared" si="44"/>
        <v>-</v>
      </c>
      <c r="Q180" s="178" t="str">
        <f t="shared" si="44"/>
        <v>-</v>
      </c>
      <c r="R180" s="178" t="str">
        <f t="shared" si="44"/>
        <v>-</v>
      </c>
      <c r="S180" s="178" t="str">
        <f t="shared" si="44"/>
        <v>-</v>
      </c>
      <c r="T180" s="178" t="str">
        <f t="shared" si="44"/>
        <v>-</v>
      </c>
      <c r="U180" s="178" t="str">
        <f t="shared" si="44"/>
        <v>-</v>
      </c>
      <c r="V180" s="178" t="str">
        <f t="shared" si="46"/>
        <v>-</v>
      </c>
      <c r="W180" s="178" t="str">
        <f t="shared" si="46"/>
        <v>-</v>
      </c>
      <c r="X180" s="178" t="str">
        <f t="shared" si="46"/>
        <v>-</v>
      </c>
      <c r="Y180" s="178" t="str">
        <f t="shared" si="46"/>
        <v>-</v>
      </c>
      <c r="Z180" s="178" t="str">
        <f t="shared" si="46"/>
        <v>-</v>
      </c>
      <c r="AA180" s="178" t="str">
        <f t="shared" si="46"/>
        <v>-</v>
      </c>
      <c r="AB180" s="178" t="str">
        <f t="shared" si="46"/>
        <v>-</v>
      </c>
      <c r="AC180" s="178" t="str">
        <f t="shared" si="46"/>
        <v>-</v>
      </c>
      <c r="AD180" s="178" t="str">
        <f t="shared" si="46"/>
        <v>-</v>
      </c>
      <c r="AE180" s="178" t="str">
        <f t="shared" ref="AE180:BT182" si="47">IFERROR(AE160*AE21,"-")</f>
        <v>-</v>
      </c>
      <c r="AF180" s="178" t="str">
        <f t="shared" si="47"/>
        <v>-</v>
      </c>
      <c r="AG180" s="178" t="str">
        <f t="shared" si="47"/>
        <v>-</v>
      </c>
      <c r="AH180" s="178" t="str">
        <f t="shared" si="47"/>
        <v>-</v>
      </c>
      <c r="AI180" s="178" t="str">
        <f t="shared" si="47"/>
        <v>-</v>
      </c>
      <c r="AJ180" s="178" t="str">
        <f t="shared" si="47"/>
        <v>-</v>
      </c>
      <c r="AK180" s="178" t="str">
        <f t="shared" si="47"/>
        <v>-</v>
      </c>
      <c r="AL180" s="178" t="str">
        <f t="shared" si="47"/>
        <v>-</v>
      </c>
      <c r="AM180" s="178" t="str">
        <f t="shared" si="47"/>
        <v>-</v>
      </c>
      <c r="AN180" s="178" t="str">
        <f t="shared" si="47"/>
        <v>-</v>
      </c>
      <c r="AO180" s="178" t="str">
        <f t="shared" si="47"/>
        <v>-</v>
      </c>
      <c r="AP180" s="178" t="str">
        <f t="shared" si="47"/>
        <v>-</v>
      </c>
      <c r="AQ180" s="178" t="str">
        <f t="shared" si="47"/>
        <v>-</v>
      </c>
      <c r="AR180" s="178" t="str">
        <f t="shared" si="47"/>
        <v>-</v>
      </c>
      <c r="AS180" s="178" t="str">
        <f t="shared" si="47"/>
        <v>-</v>
      </c>
      <c r="AT180" s="178" t="str">
        <f t="shared" si="47"/>
        <v>-</v>
      </c>
      <c r="AU180" s="178" t="str">
        <f t="shared" si="47"/>
        <v>-</v>
      </c>
      <c r="AV180" s="178" t="str">
        <f t="shared" si="47"/>
        <v>-</v>
      </c>
      <c r="AW180" s="178" t="str">
        <f t="shared" si="47"/>
        <v>-</v>
      </c>
      <c r="AX180" s="178" t="str">
        <f t="shared" si="47"/>
        <v>-</v>
      </c>
      <c r="AY180" s="178" t="str">
        <f t="shared" si="47"/>
        <v>-</v>
      </c>
      <c r="AZ180" s="178" t="str">
        <f t="shared" si="47"/>
        <v>-</v>
      </c>
      <c r="BA180" s="178" t="str">
        <f t="shared" si="47"/>
        <v>-</v>
      </c>
      <c r="BB180" s="178" t="str">
        <f t="shared" si="47"/>
        <v>-</v>
      </c>
      <c r="BC180" s="178" t="str">
        <f t="shared" si="47"/>
        <v>-</v>
      </c>
      <c r="BD180" s="178" t="str">
        <f t="shared" si="47"/>
        <v>-</v>
      </c>
      <c r="BE180" s="178" t="str">
        <f t="shared" si="47"/>
        <v>-</v>
      </c>
      <c r="BF180" s="178" t="str">
        <f t="shared" si="47"/>
        <v>-</v>
      </c>
      <c r="BG180" s="178" t="str">
        <f t="shared" si="47"/>
        <v>-</v>
      </c>
      <c r="BH180" s="178" t="str">
        <f t="shared" si="47"/>
        <v>-</v>
      </c>
      <c r="BI180" s="178" t="str">
        <f t="shared" si="47"/>
        <v>-</v>
      </c>
      <c r="BJ180" s="178" t="str">
        <f t="shared" si="47"/>
        <v>-</v>
      </c>
      <c r="BK180" s="178" t="str">
        <f t="shared" si="47"/>
        <v>-</v>
      </c>
      <c r="BL180" s="178" t="str">
        <f t="shared" si="47"/>
        <v>-</v>
      </c>
      <c r="BM180" s="178">
        <f t="shared" si="47"/>
        <v>17585041.047000013</v>
      </c>
      <c r="BN180" s="178">
        <f t="shared" si="47"/>
        <v>9468269.0864999965</v>
      </c>
      <c r="BO180" s="178">
        <f t="shared" si="47"/>
        <v>8221384.1499999994</v>
      </c>
      <c r="BP180" s="178">
        <f t="shared" si="47"/>
        <v>10573831.526999997</v>
      </c>
      <c r="BQ180" s="178">
        <f t="shared" si="47"/>
        <v>9379522.2779999934</v>
      </c>
      <c r="BR180" s="178">
        <f t="shared" si="47"/>
        <v>11239759.299999999</v>
      </c>
      <c r="BS180" s="178">
        <f t="shared" si="47"/>
        <v>10567430.649999999</v>
      </c>
      <c r="BT180" s="178">
        <f t="shared" si="47"/>
        <v>11694822.831999999</v>
      </c>
      <c r="BU180" s="178">
        <f t="shared" si="43"/>
        <v>10065716.128999995</v>
      </c>
    </row>
    <row r="181" spans="1:73" outlineLevel="1">
      <c r="A181" s="355"/>
      <c r="B181" s="163" t="s">
        <v>167</v>
      </c>
      <c r="F181" s="178" t="str">
        <f t="shared" si="44"/>
        <v>-</v>
      </c>
      <c r="G181" s="178" t="str">
        <f t="shared" si="44"/>
        <v>-</v>
      </c>
      <c r="H181" s="178" t="str">
        <f t="shared" si="44"/>
        <v>-</v>
      </c>
      <c r="I181" s="178" t="str">
        <f t="shared" si="44"/>
        <v>-</v>
      </c>
      <c r="J181" s="178" t="str">
        <f t="shared" si="44"/>
        <v>-</v>
      </c>
      <c r="K181" s="178" t="str">
        <f t="shared" si="44"/>
        <v>-</v>
      </c>
      <c r="L181" s="178" t="str">
        <f t="shared" si="44"/>
        <v>-</v>
      </c>
      <c r="M181" s="178" t="str">
        <f t="shared" si="44"/>
        <v>-</v>
      </c>
      <c r="N181" s="178" t="str">
        <f t="shared" si="44"/>
        <v>-</v>
      </c>
      <c r="O181" s="178" t="str">
        <f t="shared" si="44"/>
        <v>-</v>
      </c>
      <c r="P181" s="178" t="str">
        <f t="shared" si="44"/>
        <v>-</v>
      </c>
      <c r="Q181" s="178" t="str">
        <f t="shared" si="44"/>
        <v>-</v>
      </c>
      <c r="R181" s="178" t="str">
        <f t="shared" si="44"/>
        <v>-</v>
      </c>
      <c r="S181" s="178" t="str">
        <f t="shared" si="44"/>
        <v>-</v>
      </c>
      <c r="T181" s="178" t="str">
        <f t="shared" si="44"/>
        <v>-</v>
      </c>
      <c r="U181" s="178" t="str">
        <f t="shared" si="44"/>
        <v>-</v>
      </c>
      <c r="V181" s="178" t="str">
        <f t="shared" ref="V181:BT184" si="48">IFERROR(V161*V22,"-")</f>
        <v>-</v>
      </c>
      <c r="W181" s="178" t="str">
        <f t="shared" si="48"/>
        <v>-</v>
      </c>
      <c r="X181" s="178" t="str">
        <f t="shared" si="48"/>
        <v>-</v>
      </c>
      <c r="Y181" s="178" t="str">
        <f t="shared" si="48"/>
        <v>-</v>
      </c>
      <c r="Z181" s="178" t="str">
        <f t="shared" si="48"/>
        <v>-</v>
      </c>
      <c r="AA181" s="178" t="str">
        <f t="shared" si="48"/>
        <v>-</v>
      </c>
      <c r="AB181" s="178" t="str">
        <f t="shared" si="48"/>
        <v>-</v>
      </c>
      <c r="AC181" s="178" t="str">
        <f t="shared" si="48"/>
        <v>-</v>
      </c>
      <c r="AD181" s="178" t="str">
        <f t="shared" si="48"/>
        <v>-</v>
      </c>
      <c r="AE181" s="178" t="str">
        <f t="shared" si="48"/>
        <v>-</v>
      </c>
      <c r="AF181" s="178" t="str">
        <f t="shared" si="48"/>
        <v>-</v>
      </c>
      <c r="AG181" s="178" t="str">
        <f t="shared" si="48"/>
        <v>-</v>
      </c>
      <c r="AH181" s="178" t="str">
        <f t="shared" si="48"/>
        <v>-</v>
      </c>
      <c r="AI181" s="178" t="str">
        <f t="shared" si="48"/>
        <v>-</v>
      </c>
      <c r="AJ181" s="178" t="str">
        <f t="shared" si="48"/>
        <v>-</v>
      </c>
      <c r="AK181" s="178" t="str">
        <f t="shared" si="48"/>
        <v>-</v>
      </c>
      <c r="AL181" s="178" t="str">
        <f t="shared" si="48"/>
        <v>-</v>
      </c>
      <c r="AM181" s="178" t="str">
        <f t="shared" si="48"/>
        <v>-</v>
      </c>
      <c r="AN181" s="178" t="str">
        <f t="shared" si="48"/>
        <v>-</v>
      </c>
      <c r="AO181" s="178" t="str">
        <f t="shared" si="48"/>
        <v>-</v>
      </c>
      <c r="AP181" s="178" t="str">
        <f t="shared" si="48"/>
        <v>-</v>
      </c>
      <c r="AQ181" s="178" t="str">
        <f t="shared" si="48"/>
        <v>-</v>
      </c>
      <c r="AR181" s="178" t="str">
        <f t="shared" si="48"/>
        <v>-</v>
      </c>
      <c r="AS181" s="178" t="str">
        <f t="shared" si="48"/>
        <v>-</v>
      </c>
      <c r="AT181" s="178" t="str">
        <f t="shared" si="48"/>
        <v>-</v>
      </c>
      <c r="AU181" s="178" t="str">
        <f t="shared" si="48"/>
        <v>-</v>
      </c>
      <c r="AV181" s="178" t="str">
        <f t="shared" si="48"/>
        <v>-</v>
      </c>
      <c r="AW181" s="178" t="str">
        <f t="shared" si="48"/>
        <v>-</v>
      </c>
      <c r="AX181" s="178" t="str">
        <f t="shared" si="48"/>
        <v>-</v>
      </c>
      <c r="AY181" s="178" t="str">
        <f t="shared" si="48"/>
        <v>-</v>
      </c>
      <c r="AZ181" s="178" t="str">
        <f t="shared" si="48"/>
        <v>-</v>
      </c>
      <c r="BA181" s="178" t="str">
        <f t="shared" si="48"/>
        <v>-</v>
      </c>
      <c r="BB181" s="178" t="str">
        <f t="shared" si="48"/>
        <v>-</v>
      </c>
      <c r="BC181" s="178" t="str">
        <f t="shared" si="48"/>
        <v>-</v>
      </c>
      <c r="BD181" s="178" t="str">
        <f t="shared" si="48"/>
        <v>-</v>
      </c>
      <c r="BE181" s="178" t="str">
        <f t="shared" si="48"/>
        <v>-</v>
      </c>
      <c r="BF181" s="178" t="str">
        <f t="shared" si="48"/>
        <v>-</v>
      </c>
      <c r="BG181" s="178" t="str">
        <f t="shared" si="48"/>
        <v>-</v>
      </c>
      <c r="BH181" s="178" t="str">
        <f t="shared" si="48"/>
        <v>-</v>
      </c>
      <c r="BI181" s="178" t="str">
        <f t="shared" si="48"/>
        <v>-</v>
      </c>
      <c r="BJ181" s="178" t="str">
        <f t="shared" si="48"/>
        <v>-</v>
      </c>
      <c r="BK181" s="178" t="str">
        <f t="shared" si="48"/>
        <v>-</v>
      </c>
      <c r="BL181" s="178" t="str">
        <f t="shared" si="48"/>
        <v>-</v>
      </c>
      <c r="BM181" s="178" t="str">
        <f t="shared" si="48"/>
        <v>-</v>
      </c>
      <c r="BN181" s="178">
        <f t="shared" si="48"/>
        <v>8402901.5999999996</v>
      </c>
      <c r="BO181" s="178">
        <f t="shared" si="48"/>
        <v>7262345</v>
      </c>
      <c r="BP181" s="178">
        <f t="shared" si="48"/>
        <v>8526937.4000000004</v>
      </c>
      <c r="BQ181" s="178">
        <f t="shared" si="48"/>
        <v>7208813.8000000007</v>
      </c>
      <c r="BR181" s="178">
        <f t="shared" si="48"/>
        <v>8533716.8000000007</v>
      </c>
      <c r="BS181" s="178">
        <f t="shared" si="47"/>
        <v>8132647.6000000006</v>
      </c>
      <c r="BT181" s="178">
        <f t="shared" si="47"/>
        <v>8551589.5999999996</v>
      </c>
      <c r="BU181" s="178">
        <f t="shared" si="43"/>
        <v>8076084.8000000007</v>
      </c>
    </row>
    <row r="182" spans="1:73" outlineLevel="1">
      <c r="A182" s="355"/>
      <c r="B182" s="163" t="s">
        <v>168</v>
      </c>
      <c r="F182" s="178" t="str">
        <f t="shared" si="44"/>
        <v>-</v>
      </c>
      <c r="G182" s="178" t="str">
        <f t="shared" si="44"/>
        <v>-</v>
      </c>
      <c r="H182" s="178" t="str">
        <f t="shared" si="44"/>
        <v>-</v>
      </c>
      <c r="I182" s="178" t="str">
        <f t="shared" si="44"/>
        <v>-</v>
      </c>
      <c r="J182" s="178" t="str">
        <f t="shared" si="44"/>
        <v>-</v>
      </c>
      <c r="K182" s="178" t="str">
        <f t="shared" si="44"/>
        <v>-</v>
      </c>
      <c r="L182" s="178" t="str">
        <f t="shared" si="44"/>
        <v>-</v>
      </c>
      <c r="M182" s="178" t="str">
        <f t="shared" si="44"/>
        <v>-</v>
      </c>
      <c r="N182" s="178" t="str">
        <f t="shared" si="44"/>
        <v>-</v>
      </c>
      <c r="O182" s="178" t="str">
        <f t="shared" si="44"/>
        <v>-</v>
      </c>
      <c r="P182" s="178" t="str">
        <f t="shared" si="44"/>
        <v>-</v>
      </c>
      <c r="Q182" s="178" t="str">
        <f t="shared" si="44"/>
        <v>-</v>
      </c>
      <c r="R182" s="178" t="str">
        <f t="shared" si="44"/>
        <v>-</v>
      </c>
      <c r="S182" s="178" t="str">
        <f t="shared" si="44"/>
        <v>-</v>
      </c>
      <c r="T182" s="178" t="str">
        <f t="shared" si="44"/>
        <v>-</v>
      </c>
      <c r="U182" s="178" t="str">
        <f t="shared" si="44"/>
        <v>-</v>
      </c>
      <c r="V182" s="178" t="str">
        <f t="shared" si="48"/>
        <v>-</v>
      </c>
      <c r="W182" s="178" t="str">
        <f t="shared" si="48"/>
        <v>-</v>
      </c>
      <c r="X182" s="178" t="str">
        <f t="shared" si="48"/>
        <v>-</v>
      </c>
      <c r="Y182" s="178" t="str">
        <f t="shared" si="48"/>
        <v>-</v>
      </c>
      <c r="Z182" s="178" t="str">
        <f t="shared" si="48"/>
        <v>-</v>
      </c>
      <c r="AA182" s="178" t="str">
        <f t="shared" si="48"/>
        <v>-</v>
      </c>
      <c r="AB182" s="178" t="str">
        <f t="shared" si="48"/>
        <v>-</v>
      </c>
      <c r="AC182" s="178" t="str">
        <f t="shared" si="48"/>
        <v>-</v>
      </c>
      <c r="AD182" s="178" t="str">
        <f t="shared" si="48"/>
        <v>-</v>
      </c>
      <c r="AE182" s="178" t="str">
        <f t="shared" si="48"/>
        <v>-</v>
      </c>
      <c r="AF182" s="178" t="str">
        <f t="shared" si="48"/>
        <v>-</v>
      </c>
      <c r="AG182" s="178" t="str">
        <f t="shared" si="48"/>
        <v>-</v>
      </c>
      <c r="AH182" s="178" t="str">
        <f t="shared" si="48"/>
        <v>-</v>
      </c>
      <c r="AI182" s="178" t="str">
        <f t="shared" si="48"/>
        <v>-</v>
      </c>
      <c r="AJ182" s="178" t="str">
        <f t="shared" si="48"/>
        <v>-</v>
      </c>
      <c r="AK182" s="178" t="str">
        <f t="shared" si="48"/>
        <v>-</v>
      </c>
      <c r="AL182" s="178" t="str">
        <f t="shared" si="48"/>
        <v>-</v>
      </c>
      <c r="AM182" s="178" t="str">
        <f t="shared" si="48"/>
        <v>-</v>
      </c>
      <c r="AN182" s="178" t="str">
        <f t="shared" si="48"/>
        <v>-</v>
      </c>
      <c r="AO182" s="178" t="str">
        <f t="shared" si="48"/>
        <v>-</v>
      </c>
      <c r="AP182" s="178" t="str">
        <f t="shared" si="48"/>
        <v>-</v>
      </c>
      <c r="AQ182" s="178" t="str">
        <f t="shared" si="48"/>
        <v>-</v>
      </c>
      <c r="AR182" s="178" t="str">
        <f t="shared" si="48"/>
        <v>-</v>
      </c>
      <c r="AS182" s="178" t="str">
        <f t="shared" si="48"/>
        <v>-</v>
      </c>
      <c r="AT182" s="178" t="str">
        <f t="shared" si="48"/>
        <v>-</v>
      </c>
      <c r="AU182" s="178" t="str">
        <f t="shared" si="48"/>
        <v>-</v>
      </c>
      <c r="AV182" s="178" t="str">
        <f t="shared" si="48"/>
        <v>-</v>
      </c>
      <c r="AW182" s="178" t="str">
        <f t="shared" si="48"/>
        <v>-</v>
      </c>
      <c r="AX182" s="178" t="str">
        <f t="shared" si="48"/>
        <v>-</v>
      </c>
      <c r="AY182" s="178" t="str">
        <f t="shared" si="48"/>
        <v>-</v>
      </c>
      <c r="AZ182" s="178" t="str">
        <f t="shared" si="48"/>
        <v>-</v>
      </c>
      <c r="BA182" s="178" t="str">
        <f t="shared" si="48"/>
        <v>-</v>
      </c>
      <c r="BB182" s="178" t="str">
        <f t="shared" si="48"/>
        <v>-</v>
      </c>
      <c r="BC182" s="178" t="str">
        <f t="shared" si="48"/>
        <v>-</v>
      </c>
      <c r="BD182" s="178" t="str">
        <f t="shared" si="48"/>
        <v>-</v>
      </c>
      <c r="BE182" s="178" t="str">
        <f t="shared" si="48"/>
        <v>-</v>
      </c>
      <c r="BF182" s="178" t="str">
        <f t="shared" si="48"/>
        <v>-</v>
      </c>
      <c r="BG182" s="178" t="str">
        <f t="shared" si="48"/>
        <v>-</v>
      </c>
      <c r="BH182" s="178" t="str">
        <f t="shared" si="48"/>
        <v>-</v>
      </c>
      <c r="BI182" s="178" t="str">
        <f t="shared" si="48"/>
        <v>-</v>
      </c>
      <c r="BJ182" s="178" t="str">
        <f t="shared" si="48"/>
        <v>-</v>
      </c>
      <c r="BK182" s="178" t="str">
        <f t="shared" si="48"/>
        <v>-</v>
      </c>
      <c r="BL182" s="178" t="str">
        <f t="shared" si="48"/>
        <v>-</v>
      </c>
      <c r="BM182" s="178" t="str">
        <f t="shared" si="48"/>
        <v>-</v>
      </c>
      <c r="BN182" s="178">
        <f t="shared" si="48"/>
        <v>5676961.3232500004</v>
      </c>
      <c r="BO182" s="178">
        <f t="shared" si="48"/>
        <v>5182691.682000001</v>
      </c>
      <c r="BP182" s="178">
        <f t="shared" si="48"/>
        <v>6305190.2760000005</v>
      </c>
      <c r="BQ182" s="178">
        <f t="shared" si="48"/>
        <v>5466212.0940000005</v>
      </c>
      <c r="BR182" s="178">
        <f t="shared" si="48"/>
        <v>6334545.7244999995</v>
      </c>
      <c r="BS182" s="178">
        <f t="shared" si="47"/>
        <v>6872403.0025000013</v>
      </c>
      <c r="BT182" s="178">
        <f t="shared" si="47"/>
        <v>6890322.3690000009</v>
      </c>
      <c r="BU182" s="178">
        <f t="shared" si="43"/>
        <v>6241831.832249999</v>
      </c>
    </row>
    <row r="183" spans="1:73" outlineLevel="1">
      <c r="A183" s="355"/>
      <c r="B183" s="163" t="s">
        <v>169</v>
      </c>
      <c r="F183" s="178" t="str">
        <f t="shared" si="44"/>
        <v>-</v>
      </c>
      <c r="G183" s="178" t="str">
        <f t="shared" si="44"/>
        <v>-</v>
      </c>
      <c r="H183" s="178" t="str">
        <f t="shared" si="44"/>
        <v>-</v>
      </c>
      <c r="I183" s="178" t="str">
        <f t="shared" si="44"/>
        <v>-</v>
      </c>
      <c r="J183" s="178" t="str">
        <f t="shared" si="44"/>
        <v>-</v>
      </c>
      <c r="K183" s="178" t="str">
        <f t="shared" si="44"/>
        <v>-</v>
      </c>
      <c r="L183" s="178" t="str">
        <f t="shared" si="44"/>
        <v>-</v>
      </c>
      <c r="M183" s="178" t="str">
        <f t="shared" si="44"/>
        <v>-</v>
      </c>
      <c r="N183" s="178" t="str">
        <f t="shared" si="44"/>
        <v>-</v>
      </c>
      <c r="O183" s="178" t="str">
        <f t="shared" si="44"/>
        <v>-</v>
      </c>
      <c r="P183" s="178" t="str">
        <f t="shared" si="44"/>
        <v>-</v>
      </c>
      <c r="Q183" s="178" t="str">
        <f t="shared" si="44"/>
        <v>-</v>
      </c>
      <c r="R183" s="178" t="str">
        <f t="shared" si="44"/>
        <v>-</v>
      </c>
      <c r="S183" s="178" t="str">
        <f t="shared" si="44"/>
        <v>-</v>
      </c>
      <c r="T183" s="178" t="str">
        <f t="shared" si="44"/>
        <v>-</v>
      </c>
      <c r="U183" s="178" t="str">
        <f t="shared" si="44"/>
        <v>-</v>
      </c>
      <c r="V183" s="178" t="str">
        <f t="shared" si="48"/>
        <v>-</v>
      </c>
      <c r="W183" s="178" t="str">
        <f t="shared" si="48"/>
        <v>-</v>
      </c>
      <c r="X183" s="178" t="str">
        <f t="shared" si="48"/>
        <v>-</v>
      </c>
      <c r="Y183" s="178" t="str">
        <f t="shared" si="48"/>
        <v>-</v>
      </c>
      <c r="Z183" s="178" t="str">
        <f t="shared" si="48"/>
        <v>-</v>
      </c>
      <c r="AA183" s="178" t="str">
        <f t="shared" si="48"/>
        <v>-</v>
      </c>
      <c r="AB183" s="178" t="str">
        <f t="shared" si="48"/>
        <v>-</v>
      </c>
      <c r="AC183" s="178" t="str">
        <f t="shared" si="48"/>
        <v>-</v>
      </c>
      <c r="AD183" s="178" t="str">
        <f t="shared" si="48"/>
        <v>-</v>
      </c>
      <c r="AE183" s="178" t="str">
        <f t="shared" si="48"/>
        <v>-</v>
      </c>
      <c r="AF183" s="178" t="str">
        <f t="shared" si="48"/>
        <v>-</v>
      </c>
      <c r="AG183" s="178" t="str">
        <f t="shared" si="48"/>
        <v>-</v>
      </c>
      <c r="AH183" s="178" t="str">
        <f t="shared" si="48"/>
        <v>-</v>
      </c>
      <c r="AI183" s="178" t="str">
        <f t="shared" si="48"/>
        <v>-</v>
      </c>
      <c r="AJ183" s="178" t="str">
        <f t="shared" si="48"/>
        <v>-</v>
      </c>
      <c r="AK183" s="178" t="str">
        <f t="shared" si="48"/>
        <v>-</v>
      </c>
      <c r="AL183" s="178" t="str">
        <f t="shared" si="48"/>
        <v>-</v>
      </c>
      <c r="AM183" s="178" t="str">
        <f t="shared" si="48"/>
        <v>-</v>
      </c>
      <c r="AN183" s="178" t="str">
        <f t="shared" si="48"/>
        <v>-</v>
      </c>
      <c r="AO183" s="178" t="str">
        <f t="shared" si="48"/>
        <v>-</v>
      </c>
      <c r="AP183" s="178" t="str">
        <f t="shared" si="48"/>
        <v>-</v>
      </c>
      <c r="AQ183" s="178" t="str">
        <f t="shared" si="48"/>
        <v>-</v>
      </c>
      <c r="AR183" s="178" t="str">
        <f t="shared" si="48"/>
        <v>-</v>
      </c>
      <c r="AS183" s="178" t="str">
        <f t="shared" si="48"/>
        <v>-</v>
      </c>
      <c r="AT183" s="178" t="str">
        <f t="shared" si="48"/>
        <v>-</v>
      </c>
      <c r="AU183" s="178" t="str">
        <f t="shared" si="48"/>
        <v>-</v>
      </c>
      <c r="AV183" s="178" t="str">
        <f t="shared" si="48"/>
        <v>-</v>
      </c>
      <c r="AW183" s="178" t="str">
        <f t="shared" si="48"/>
        <v>-</v>
      </c>
      <c r="AX183" s="178" t="str">
        <f t="shared" si="48"/>
        <v>-</v>
      </c>
      <c r="AY183" s="178" t="str">
        <f t="shared" si="48"/>
        <v>-</v>
      </c>
      <c r="AZ183" s="178" t="str">
        <f t="shared" si="48"/>
        <v>-</v>
      </c>
      <c r="BA183" s="178" t="str">
        <f t="shared" si="48"/>
        <v>-</v>
      </c>
      <c r="BB183" s="178" t="str">
        <f t="shared" si="48"/>
        <v>-</v>
      </c>
      <c r="BC183" s="178" t="str">
        <f t="shared" si="48"/>
        <v>-</v>
      </c>
      <c r="BD183" s="178" t="str">
        <f t="shared" si="48"/>
        <v>-</v>
      </c>
      <c r="BE183" s="178" t="str">
        <f t="shared" si="48"/>
        <v>-</v>
      </c>
      <c r="BF183" s="178" t="str">
        <f t="shared" si="48"/>
        <v>-</v>
      </c>
      <c r="BG183" s="178" t="str">
        <f t="shared" si="48"/>
        <v>-</v>
      </c>
      <c r="BH183" s="178" t="str">
        <f t="shared" si="48"/>
        <v>-</v>
      </c>
      <c r="BI183" s="178" t="str">
        <f t="shared" si="48"/>
        <v>-</v>
      </c>
      <c r="BJ183" s="178" t="str">
        <f t="shared" si="48"/>
        <v>-</v>
      </c>
      <c r="BK183" s="178" t="str">
        <f t="shared" si="48"/>
        <v>-</v>
      </c>
      <c r="BL183" s="178" t="str">
        <f t="shared" si="48"/>
        <v>-</v>
      </c>
      <c r="BM183" s="178" t="str">
        <f t="shared" si="48"/>
        <v>-</v>
      </c>
      <c r="BN183" s="178">
        <f t="shared" si="48"/>
        <v>11216055.449999999</v>
      </c>
      <c r="BO183" s="178">
        <f t="shared" si="48"/>
        <v>11282754.99</v>
      </c>
      <c r="BP183" s="178">
        <f t="shared" si="48"/>
        <v>12752885.539999999</v>
      </c>
      <c r="BQ183" s="178">
        <f t="shared" si="48"/>
        <v>12178953.99</v>
      </c>
      <c r="BR183" s="178">
        <f t="shared" si="48"/>
        <v>12729000</v>
      </c>
      <c r="BS183" s="178">
        <f t="shared" si="48"/>
        <v>12328541.92</v>
      </c>
      <c r="BT183" s="178">
        <f t="shared" si="48"/>
        <v>12478811</v>
      </c>
      <c r="BU183" s="178">
        <f t="shared" si="43"/>
        <v>13125105.359999999</v>
      </c>
    </row>
    <row r="184" spans="1:73" outlineLevel="1">
      <c r="A184" s="355"/>
      <c r="B184" s="163" t="s">
        <v>170</v>
      </c>
      <c r="F184" s="178" t="str">
        <f t="shared" si="44"/>
        <v>-</v>
      </c>
      <c r="G184" s="178" t="str">
        <f t="shared" si="44"/>
        <v>-</v>
      </c>
      <c r="H184" s="178" t="str">
        <f t="shared" si="44"/>
        <v>-</v>
      </c>
      <c r="I184" s="178" t="str">
        <f t="shared" si="44"/>
        <v>-</v>
      </c>
      <c r="J184" s="178" t="str">
        <f t="shared" si="44"/>
        <v>-</v>
      </c>
      <c r="K184" s="178" t="str">
        <f t="shared" si="44"/>
        <v>-</v>
      </c>
      <c r="L184" s="178" t="str">
        <f t="shared" si="44"/>
        <v>-</v>
      </c>
      <c r="M184" s="178" t="str">
        <f t="shared" si="44"/>
        <v>-</v>
      </c>
      <c r="N184" s="178" t="str">
        <f t="shared" si="44"/>
        <v>-</v>
      </c>
      <c r="O184" s="178" t="str">
        <f t="shared" si="44"/>
        <v>-</v>
      </c>
      <c r="P184" s="178" t="str">
        <f t="shared" si="44"/>
        <v>-</v>
      </c>
      <c r="Q184" s="178" t="str">
        <f t="shared" si="44"/>
        <v>-</v>
      </c>
      <c r="R184" s="178" t="str">
        <f t="shared" si="44"/>
        <v>-</v>
      </c>
      <c r="S184" s="178" t="str">
        <f t="shared" si="44"/>
        <v>-</v>
      </c>
      <c r="T184" s="178" t="str">
        <f t="shared" si="44"/>
        <v>-</v>
      </c>
      <c r="U184" s="178" t="str">
        <f t="shared" si="44"/>
        <v>-</v>
      </c>
      <c r="V184" s="178" t="str">
        <f t="shared" si="48"/>
        <v>-</v>
      </c>
      <c r="W184" s="178" t="str">
        <f t="shared" si="48"/>
        <v>-</v>
      </c>
      <c r="X184" s="178" t="str">
        <f t="shared" si="48"/>
        <v>-</v>
      </c>
      <c r="Y184" s="178" t="str">
        <f t="shared" si="48"/>
        <v>-</v>
      </c>
      <c r="Z184" s="178" t="str">
        <f t="shared" si="48"/>
        <v>-</v>
      </c>
      <c r="AA184" s="178" t="str">
        <f t="shared" si="48"/>
        <v>-</v>
      </c>
      <c r="AB184" s="178" t="str">
        <f t="shared" si="48"/>
        <v>-</v>
      </c>
      <c r="AC184" s="178" t="str">
        <f t="shared" si="48"/>
        <v>-</v>
      </c>
      <c r="AD184" s="178" t="str">
        <f t="shared" si="48"/>
        <v>-</v>
      </c>
      <c r="AE184" s="178" t="str">
        <f t="shared" si="48"/>
        <v>-</v>
      </c>
      <c r="AF184" s="178" t="str">
        <f t="shared" si="48"/>
        <v>-</v>
      </c>
      <c r="AG184" s="178" t="str">
        <f t="shared" si="48"/>
        <v>-</v>
      </c>
      <c r="AH184" s="178" t="str">
        <f t="shared" si="48"/>
        <v>-</v>
      </c>
      <c r="AI184" s="178" t="str">
        <f t="shared" si="48"/>
        <v>-</v>
      </c>
      <c r="AJ184" s="178" t="str">
        <f t="shared" si="48"/>
        <v>-</v>
      </c>
      <c r="AK184" s="178" t="str">
        <f t="shared" si="48"/>
        <v>-</v>
      </c>
      <c r="AL184" s="178" t="str">
        <f t="shared" si="48"/>
        <v>-</v>
      </c>
      <c r="AM184" s="178" t="str">
        <f t="shared" si="48"/>
        <v>-</v>
      </c>
      <c r="AN184" s="178" t="str">
        <f t="shared" si="48"/>
        <v>-</v>
      </c>
      <c r="AO184" s="178" t="str">
        <f t="shared" si="48"/>
        <v>-</v>
      </c>
      <c r="AP184" s="178" t="str">
        <f t="shared" si="48"/>
        <v>-</v>
      </c>
      <c r="AQ184" s="178" t="str">
        <f t="shared" si="48"/>
        <v>-</v>
      </c>
      <c r="AR184" s="178" t="str">
        <f t="shared" si="48"/>
        <v>-</v>
      </c>
      <c r="AS184" s="178" t="str">
        <f t="shared" si="48"/>
        <v>-</v>
      </c>
      <c r="AT184" s="178" t="str">
        <f t="shared" si="48"/>
        <v>-</v>
      </c>
      <c r="AU184" s="178" t="str">
        <f t="shared" si="48"/>
        <v>-</v>
      </c>
      <c r="AV184" s="178" t="str">
        <f t="shared" si="48"/>
        <v>-</v>
      </c>
      <c r="AW184" s="178" t="str">
        <f t="shared" si="48"/>
        <v>-</v>
      </c>
      <c r="AX184" s="178" t="str">
        <f t="shared" si="48"/>
        <v>-</v>
      </c>
      <c r="AY184" s="178" t="str">
        <f t="shared" si="48"/>
        <v>-</v>
      </c>
      <c r="AZ184" s="178" t="str">
        <f t="shared" si="48"/>
        <v>-</v>
      </c>
      <c r="BA184" s="178" t="str">
        <f t="shared" si="48"/>
        <v>-</v>
      </c>
      <c r="BB184" s="178" t="str">
        <f t="shared" si="48"/>
        <v>-</v>
      </c>
      <c r="BC184" s="178" t="str">
        <f t="shared" si="48"/>
        <v>-</v>
      </c>
      <c r="BD184" s="178" t="str">
        <f t="shared" si="48"/>
        <v>-</v>
      </c>
      <c r="BE184" s="178" t="str">
        <f t="shared" si="48"/>
        <v>-</v>
      </c>
      <c r="BF184" s="178" t="str">
        <f t="shared" si="48"/>
        <v>-</v>
      </c>
      <c r="BG184" s="178" t="str">
        <f t="shared" si="48"/>
        <v>-</v>
      </c>
      <c r="BH184" s="178" t="str">
        <f t="shared" si="48"/>
        <v>-</v>
      </c>
      <c r="BI184" s="178" t="str">
        <f t="shared" si="48"/>
        <v>-</v>
      </c>
      <c r="BJ184" s="178" t="str">
        <f t="shared" si="48"/>
        <v>-</v>
      </c>
      <c r="BK184" s="178" t="str">
        <f t="shared" si="48"/>
        <v>-</v>
      </c>
      <c r="BL184" s="178" t="str">
        <f t="shared" si="48"/>
        <v>-</v>
      </c>
      <c r="BM184" s="178" t="str">
        <f t="shared" si="48"/>
        <v>-</v>
      </c>
      <c r="BN184" s="178">
        <f t="shared" si="48"/>
        <v>6223374.1900000004</v>
      </c>
      <c r="BO184" s="178">
        <f t="shared" si="48"/>
        <v>6329664.5700000003</v>
      </c>
      <c r="BP184" s="178">
        <f t="shared" si="48"/>
        <v>6438801.3300000001</v>
      </c>
      <c r="BQ184" s="178">
        <f t="shared" si="48"/>
        <v>6686448.6900000004</v>
      </c>
      <c r="BR184" s="178">
        <f t="shared" si="48"/>
        <v>7019000</v>
      </c>
      <c r="BS184" s="178">
        <f t="shared" si="48"/>
        <v>6954358.0300000003</v>
      </c>
      <c r="BT184" s="178">
        <f t="shared" si="48"/>
        <v>6978553.3099999996</v>
      </c>
      <c r="BU184" s="178">
        <f t="shared" si="43"/>
        <v>7503108.3700000001</v>
      </c>
    </row>
    <row r="185" spans="1:73" outlineLevel="1">
      <c r="A185" s="355"/>
      <c r="B185" s="163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  <c r="AG185" s="178"/>
      <c r="AH185" s="178"/>
      <c r="AI185" s="178"/>
      <c r="AJ185" s="178"/>
      <c r="AK185" s="178"/>
      <c r="AL185" s="178"/>
      <c r="AM185" s="178"/>
      <c r="AN185" s="178"/>
      <c r="AO185" s="178"/>
      <c r="AP185" s="178"/>
      <c r="AQ185" s="178"/>
      <c r="AR185" s="178"/>
      <c r="AS185" s="178"/>
      <c r="AT185" s="178"/>
      <c r="AU185" s="178"/>
      <c r="AV185" s="178"/>
      <c r="AW185" s="178"/>
      <c r="AX185" s="178"/>
      <c r="AY185" s="178"/>
      <c r="AZ185" s="178"/>
      <c r="BA185" s="178"/>
      <c r="BB185" s="178"/>
      <c r="BC185" s="178"/>
      <c r="BD185" s="178"/>
      <c r="BE185" s="178"/>
      <c r="BF185" s="178"/>
      <c r="BG185" s="178"/>
      <c r="BH185" s="178"/>
      <c r="BI185" s="178"/>
      <c r="BJ185" s="178"/>
      <c r="BK185" s="178"/>
      <c r="BL185" s="178"/>
      <c r="BM185" s="178"/>
      <c r="BN185" s="178"/>
      <c r="BO185" s="178"/>
      <c r="BP185" s="178"/>
      <c r="BQ185" s="178"/>
      <c r="BR185" s="178"/>
      <c r="BS185" s="178"/>
      <c r="BT185" s="178"/>
      <c r="BU185" s="178"/>
    </row>
    <row r="186" spans="1:73">
      <c r="A186" s="355"/>
      <c r="B186" s="180" t="s">
        <v>7</v>
      </c>
      <c r="F186" s="181">
        <f>SUM(F170:F185)</f>
        <v>21818579.635369997</v>
      </c>
      <c r="G186" s="181">
        <f t="shared" ref="G186:BR186" si="49">SUM(G170:G185)</f>
        <v>18354776.043484997</v>
      </c>
      <c r="H186" s="181">
        <f t="shared" si="49"/>
        <v>19356586.669945002</v>
      </c>
      <c r="I186" s="181">
        <f t="shared" si="49"/>
        <v>20886302.046854991</v>
      </c>
      <c r="J186" s="181">
        <f t="shared" si="49"/>
        <v>22076279.475074995</v>
      </c>
      <c r="K186" s="181">
        <f t="shared" si="49"/>
        <v>21255072.471850004</v>
      </c>
      <c r="L186" s="181">
        <f t="shared" si="49"/>
        <v>21865569.098869998</v>
      </c>
      <c r="M186" s="181">
        <f t="shared" si="49"/>
        <v>21976943.915184997</v>
      </c>
      <c r="N186" s="181">
        <f t="shared" si="49"/>
        <v>24013632.707988914</v>
      </c>
      <c r="O186" s="181">
        <f t="shared" si="49"/>
        <v>26551099.776291423</v>
      </c>
      <c r="P186" s="181">
        <f t="shared" si="49"/>
        <v>37972961.429719657</v>
      </c>
      <c r="Q186" s="181">
        <f t="shared" si="49"/>
        <v>108375434.44464664</v>
      </c>
      <c r="R186" s="181">
        <f t="shared" si="49"/>
        <v>70805539.030380353</v>
      </c>
      <c r="S186" s="181">
        <f t="shared" si="49"/>
        <v>60659876.179345571</v>
      </c>
      <c r="T186" s="181">
        <f t="shared" si="49"/>
        <v>34018906.602006212</v>
      </c>
      <c r="U186" s="181">
        <f t="shared" si="49"/>
        <v>1762704.5250502441</v>
      </c>
      <c r="V186" s="181">
        <f t="shared" si="49"/>
        <v>4318636.5011580642</v>
      </c>
      <c r="W186" s="181">
        <f t="shared" si="49"/>
        <v>16465021.164717488</v>
      </c>
      <c r="X186" s="181">
        <f t="shared" si="49"/>
        <v>30429817.419259723</v>
      </c>
      <c r="Y186" s="181">
        <f t="shared" si="49"/>
        <v>50051034.860056408</v>
      </c>
      <c r="Z186" s="181">
        <f t="shared" si="49"/>
        <v>49899827.59149044</v>
      </c>
      <c r="AA186" s="181">
        <f t="shared" si="49"/>
        <v>60269792.026433952</v>
      </c>
      <c r="AB186" s="181">
        <f t="shared" si="49"/>
        <v>69936283.898272365</v>
      </c>
      <c r="AC186" s="181">
        <f t="shared" si="49"/>
        <v>94417307.65447703</v>
      </c>
      <c r="AD186" s="181">
        <f t="shared" si="49"/>
        <v>53700366.942038439</v>
      </c>
      <c r="AE186" s="181">
        <f t="shared" si="49"/>
        <v>49050820.935246006</v>
      </c>
      <c r="AF186" s="181">
        <f t="shared" si="49"/>
        <v>37838776.098257042</v>
      </c>
      <c r="AG186" s="181">
        <f t="shared" si="49"/>
        <v>38744817.317258447</v>
      </c>
      <c r="AH186" s="181">
        <f t="shared" si="49"/>
        <v>58630560.841576546</v>
      </c>
      <c r="AI186" s="181">
        <f t="shared" si="49"/>
        <v>55913804.260104336</v>
      </c>
      <c r="AJ186" s="181">
        <f t="shared" si="49"/>
        <v>65001877.911215954</v>
      </c>
      <c r="AK186" s="181">
        <f t="shared" si="49"/>
        <v>63433075.955536798</v>
      </c>
      <c r="AL186" s="181">
        <f t="shared" si="49"/>
        <v>59573839.804502398</v>
      </c>
      <c r="AM186" s="181">
        <f t="shared" si="49"/>
        <v>71012298.810505599</v>
      </c>
      <c r="AN186" s="181">
        <f t="shared" si="49"/>
        <v>79989912.275769904</v>
      </c>
      <c r="AO186" s="181">
        <f t="shared" si="49"/>
        <v>174381197.59873641</v>
      </c>
      <c r="AP186" s="181">
        <f t="shared" si="49"/>
        <v>97717866.426573068</v>
      </c>
      <c r="AQ186" s="181">
        <f t="shared" si="49"/>
        <v>90865618.335871577</v>
      </c>
      <c r="AR186" s="181">
        <f t="shared" si="49"/>
        <v>98245057.399647981</v>
      </c>
      <c r="AS186" s="181">
        <f t="shared" si="49"/>
        <v>109046358.08819841</v>
      </c>
      <c r="AT186" s="181">
        <f t="shared" si="49"/>
        <v>116836693.146015</v>
      </c>
      <c r="AU186" s="181">
        <f t="shared" si="49"/>
        <v>109940348.91561541</v>
      </c>
      <c r="AV186" s="181">
        <f t="shared" si="49"/>
        <v>110740919.84095359</v>
      </c>
      <c r="AW186" s="181">
        <f t="shared" si="49"/>
        <v>107717208.91147546</v>
      </c>
      <c r="AX186" s="181">
        <f t="shared" si="49"/>
        <v>102013574.97774179</v>
      </c>
      <c r="AY186" s="181">
        <f t="shared" si="49"/>
        <v>114391094.5385796</v>
      </c>
      <c r="AZ186" s="181">
        <f t="shared" si="49"/>
        <v>122777295.44654897</v>
      </c>
      <c r="BA186" s="181">
        <f t="shared" si="49"/>
        <v>199755687.31005958</v>
      </c>
      <c r="BB186" s="181">
        <f t="shared" si="49"/>
        <v>124352730.208754</v>
      </c>
      <c r="BC186" s="181">
        <f t="shared" si="49"/>
        <v>103174354.15779999</v>
      </c>
      <c r="BD186" s="181">
        <f t="shared" si="49"/>
        <v>113428347.6084</v>
      </c>
      <c r="BE186" s="181">
        <f t="shared" si="49"/>
        <v>116997057.30656895</v>
      </c>
      <c r="BF186" s="181">
        <f t="shared" si="49"/>
        <v>124507388.84823899</v>
      </c>
      <c r="BG186" s="181">
        <f t="shared" si="49"/>
        <v>125143257.28124151</v>
      </c>
      <c r="BH186" s="181">
        <f t="shared" si="49"/>
        <v>126862212.1648881</v>
      </c>
      <c r="BI186" s="181">
        <f t="shared" si="49"/>
        <v>117415829.12644666</v>
      </c>
      <c r="BJ186" s="181">
        <f t="shared" si="49"/>
        <v>112259380.66022384</v>
      </c>
      <c r="BK186" s="181">
        <f t="shared" si="49"/>
        <v>123701320.82480341</v>
      </c>
      <c r="BL186" s="181">
        <f t="shared" si="49"/>
        <v>143084532.26841754</v>
      </c>
      <c r="BM186" s="181">
        <f t="shared" si="49"/>
        <v>234575304.98675331</v>
      </c>
      <c r="BN186" s="181">
        <f t="shared" si="49"/>
        <v>167379571.57605699</v>
      </c>
      <c r="BO186" s="181">
        <f t="shared" si="49"/>
        <v>143544791.63560048</v>
      </c>
      <c r="BP186" s="181">
        <f t="shared" si="49"/>
        <v>168931295.81058365</v>
      </c>
      <c r="BQ186" s="181">
        <f t="shared" si="49"/>
        <v>153130173.40841973</v>
      </c>
      <c r="BR186" s="181">
        <f t="shared" si="49"/>
        <v>178223363.40437704</v>
      </c>
      <c r="BS186" s="181">
        <f t="shared" ref="BS186:BU186" si="50">SUM(BS170:BS185)</f>
        <v>178686694.40722585</v>
      </c>
      <c r="BT186" s="181">
        <f t="shared" si="50"/>
        <v>178281169.13138798</v>
      </c>
      <c r="BU186" s="181">
        <f t="shared" si="50"/>
        <v>171839706.62042052</v>
      </c>
    </row>
    <row r="187" spans="1:73"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5"/>
      <c r="AT187" s="195"/>
      <c r="AU187" s="195"/>
      <c r="AV187" s="195"/>
      <c r="AW187" s="195"/>
      <c r="AX187" s="195"/>
      <c r="AY187" s="195"/>
      <c r="AZ187" s="195"/>
      <c r="BA187" s="195"/>
      <c r="BB187" s="195"/>
      <c r="BC187" s="195"/>
      <c r="BD187" s="195"/>
      <c r="BE187" s="195"/>
      <c r="BF187" s="195"/>
      <c r="BG187" s="195"/>
      <c r="BH187" s="195"/>
      <c r="BI187" s="195"/>
      <c r="BJ187" s="195"/>
      <c r="BK187" s="195"/>
      <c r="BL187" s="195"/>
      <c r="BM187" s="195"/>
      <c r="BN187" s="195"/>
      <c r="BO187" s="195"/>
      <c r="BP187" s="195"/>
      <c r="BQ187" s="195"/>
      <c r="BR187" s="195"/>
      <c r="BS187" s="195"/>
      <c r="BT187" s="195"/>
      <c r="BU187" s="195"/>
    </row>
    <row r="188" spans="1:73">
      <c r="B188" s="162" t="s">
        <v>130</v>
      </c>
      <c r="C188" s="168"/>
      <c r="D188" s="168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1"/>
      <c r="R188" s="170"/>
      <c r="S188" s="170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2"/>
      <c r="AP188" s="173"/>
      <c r="AQ188" s="173"/>
      <c r="AR188" s="173"/>
      <c r="AS188" s="173"/>
      <c r="AT188" s="173"/>
      <c r="AU188" s="173"/>
      <c r="AV188" s="173"/>
      <c r="AW188" s="173"/>
      <c r="AX188" s="173"/>
      <c r="AY188" s="173"/>
      <c r="AZ188" s="173"/>
      <c r="BA188" s="173"/>
      <c r="BB188" s="173"/>
      <c r="BC188" s="173"/>
      <c r="BD188" s="173"/>
      <c r="BE188" s="173"/>
      <c r="BF188" s="173"/>
      <c r="BG188" s="173"/>
      <c r="BH188" s="173"/>
      <c r="BI188" s="173"/>
      <c r="BJ188" s="173"/>
      <c r="BK188" s="173"/>
      <c r="BL188" s="173"/>
      <c r="BM188" s="173"/>
      <c r="BN188" s="173"/>
      <c r="BO188" s="173"/>
      <c r="BP188" s="173"/>
      <c r="BQ188" s="173"/>
      <c r="BR188" s="173"/>
      <c r="BS188" s="173"/>
      <c r="BT188" s="173"/>
      <c r="BU188" s="173"/>
    </row>
    <row r="189" spans="1:73">
      <c r="Q189" s="176"/>
    </row>
    <row r="190" spans="1:73" outlineLevel="1">
      <c r="B190" s="163" t="s">
        <v>52</v>
      </c>
      <c r="F190" s="178">
        <f t="shared" ref="F190:BQ193" si="51">IFERROR(F150/F29,"-")</f>
        <v>1326.0944629320313</v>
      </c>
      <c r="G190" s="178">
        <f t="shared" si="51"/>
        <v>1115.5706414621609</v>
      </c>
      <c r="H190" s="178">
        <f t="shared" si="51"/>
        <v>1176.4589094822049</v>
      </c>
      <c r="I190" s="178">
        <f t="shared" si="51"/>
        <v>1269.4322892843372</v>
      </c>
      <c r="J190" s="178">
        <f t="shared" si="51"/>
        <v>1341.7570008351533</v>
      </c>
      <c r="K190" s="178">
        <f t="shared" si="51"/>
        <v>1291.8454998072725</v>
      </c>
      <c r="L190" s="178">
        <f t="shared" si="51"/>
        <v>1328.9503989464217</v>
      </c>
      <c r="M190" s="178">
        <f t="shared" si="51"/>
        <v>1335.7195621868173</v>
      </c>
      <c r="N190" s="178">
        <f t="shared" si="51"/>
        <v>1243.3205251830911</v>
      </c>
      <c r="O190" s="178">
        <f t="shared" si="51"/>
        <v>1379.0531813779735</v>
      </c>
      <c r="P190" s="178">
        <f t="shared" si="51"/>
        <v>1663.8542237155077</v>
      </c>
      <c r="Q190" s="178">
        <f t="shared" si="51"/>
        <v>2305.7271302590989</v>
      </c>
      <c r="R190" s="178">
        <f t="shared" si="51"/>
        <v>1444.7839714762938</v>
      </c>
      <c r="S190" s="178">
        <f t="shared" si="51"/>
        <v>1239.5194655017347</v>
      </c>
      <c r="T190" s="178">
        <f t="shared" si="51"/>
        <v>534.17323782603114</v>
      </c>
      <c r="U190" s="178">
        <f t="shared" si="51"/>
        <v>5.4376204548374663</v>
      </c>
      <c r="V190" s="178">
        <f t="shared" si="51"/>
        <v>34.638400680971344</v>
      </c>
      <c r="W190" s="178">
        <f t="shared" si="51"/>
        <v>55.940172170114352</v>
      </c>
      <c r="X190" s="178">
        <f t="shared" si="51"/>
        <v>441.54372767570334</v>
      </c>
      <c r="Y190" s="178">
        <f t="shared" si="51"/>
        <v>1127.3962090453554</v>
      </c>
      <c r="Z190" s="178">
        <f t="shared" si="51"/>
        <v>1106.8091947192599</v>
      </c>
      <c r="AA190" s="178">
        <f t="shared" si="51"/>
        <v>1287.4950115636648</v>
      </c>
      <c r="AB190" s="178">
        <f t="shared" si="51"/>
        <v>1588.9109678144671</v>
      </c>
      <c r="AC190" s="178">
        <f t="shared" si="51"/>
        <v>1998.1588802518318</v>
      </c>
      <c r="AD190" s="178">
        <f t="shared" si="51"/>
        <v>1172.0148814724398</v>
      </c>
      <c r="AE190" s="178">
        <f t="shared" si="51"/>
        <v>1010.9046424900425</v>
      </c>
      <c r="AF190" s="178">
        <f t="shared" si="51"/>
        <v>849.53514836842919</v>
      </c>
      <c r="AG190" s="178">
        <f t="shared" si="51"/>
        <v>753.41297990676753</v>
      </c>
      <c r="AH190" s="178">
        <f t="shared" si="51"/>
        <v>1135.6278331457966</v>
      </c>
      <c r="AI190" s="178">
        <f t="shared" si="51"/>
        <v>951.42216942613732</v>
      </c>
      <c r="AJ190" s="178">
        <f t="shared" si="51"/>
        <v>1311.0627587204629</v>
      </c>
      <c r="AK190" s="178">
        <f t="shared" si="51"/>
        <v>1378.1327760810159</v>
      </c>
      <c r="AL190" s="178">
        <f t="shared" si="51"/>
        <v>1248.6653483362802</v>
      </c>
      <c r="AM190" s="178">
        <f t="shared" si="51"/>
        <v>1464.4353640893746</v>
      </c>
      <c r="AN190" s="178">
        <f t="shared" si="51"/>
        <v>1788.6327652733119</v>
      </c>
      <c r="AO190" s="178">
        <f t="shared" si="51"/>
        <v>2475.6874276527333</v>
      </c>
      <c r="AP190" s="178">
        <f t="shared" si="51"/>
        <v>1455.0663987138264</v>
      </c>
      <c r="AQ190" s="178">
        <f t="shared" si="51"/>
        <v>1286.74845659164</v>
      </c>
      <c r="AR190" s="178">
        <f t="shared" si="51"/>
        <v>1476.3004501607718</v>
      </c>
      <c r="AS190" s="178">
        <f t="shared" si="51"/>
        <v>1692.545466237942</v>
      </c>
      <c r="AT190" s="178">
        <f t="shared" si="51"/>
        <v>1733.7009003215435</v>
      </c>
      <c r="AU190" s="178">
        <f t="shared" si="51"/>
        <v>1619.4717041800643</v>
      </c>
      <c r="AV190" s="178">
        <f t="shared" si="51"/>
        <v>1625.9976482315112</v>
      </c>
      <c r="AW190" s="178">
        <f t="shared" si="51"/>
        <v>1627.6589710610933</v>
      </c>
      <c r="AX190" s="178">
        <f t="shared" si="51"/>
        <v>1553.2043033154121</v>
      </c>
      <c r="AY190" s="178">
        <f t="shared" si="51"/>
        <v>1733.1418970814134</v>
      </c>
      <c r="AZ190" s="178">
        <f t="shared" si="51"/>
        <v>1995.8416753727799</v>
      </c>
      <c r="BA190" s="178">
        <f t="shared" si="51"/>
        <v>2675.0009070187102</v>
      </c>
      <c r="BB190" s="178">
        <f t="shared" si="51"/>
        <v>1763.6540209137308</v>
      </c>
      <c r="BC190" s="178">
        <f t="shared" si="51"/>
        <v>1409.9726752147392</v>
      </c>
      <c r="BD190" s="178">
        <f t="shared" si="51"/>
        <v>1574.6690213163217</v>
      </c>
      <c r="BE190" s="178">
        <f t="shared" si="51"/>
        <v>1552.1620364212686</v>
      </c>
      <c r="BF190" s="178">
        <f t="shared" si="51"/>
        <v>1724.8763435781098</v>
      </c>
      <c r="BG190" s="178">
        <f t="shared" si="51"/>
        <v>1699.1603614420646</v>
      </c>
      <c r="BH190" s="178">
        <f t="shared" si="51"/>
        <v>1634.0481511204396</v>
      </c>
      <c r="BI190" s="178">
        <f>IFERROR(BI150/BI29,"-")</f>
        <v>1651.2702512700764</v>
      </c>
      <c r="BJ190" s="178">
        <f t="shared" si="51"/>
        <v>1515.8310298726478</v>
      </c>
      <c r="BK190" s="178">
        <f t="shared" si="51"/>
        <v>1635.9847838926873</v>
      </c>
      <c r="BL190" s="178">
        <f t="shared" si="51"/>
        <v>2001.7589380726736</v>
      </c>
      <c r="BM190" s="178">
        <f t="shared" si="51"/>
        <v>2768.9707931769553</v>
      </c>
      <c r="BN190" s="178">
        <f t="shared" si="51"/>
        <v>1768.5032366101461</v>
      </c>
      <c r="BO190" s="178">
        <f t="shared" si="51"/>
        <v>1387.253395692605</v>
      </c>
      <c r="BP190" s="178">
        <f t="shared" si="51"/>
        <v>1638.2368104828454</v>
      </c>
      <c r="BQ190" s="178">
        <f t="shared" si="51"/>
        <v>1533.6349719634654</v>
      </c>
      <c r="BR190" s="178">
        <f t="shared" ref="BR190:BU204" si="52">IFERROR(BR150/BR29,"-")</f>
        <v>1834.9712450064033</v>
      </c>
      <c r="BS190" s="178">
        <f t="shared" si="52"/>
        <v>1772.6610461082632</v>
      </c>
      <c r="BT190" s="178">
        <f t="shared" si="52"/>
        <v>1786.9075427227549</v>
      </c>
      <c r="BU190" s="178">
        <f t="shared" si="52"/>
        <v>1753.8166008676531</v>
      </c>
    </row>
    <row r="191" spans="1:73" outlineLevel="1">
      <c r="B191" s="163" t="s">
        <v>56</v>
      </c>
      <c r="F191" s="178" t="str">
        <f t="shared" si="51"/>
        <v>-</v>
      </c>
      <c r="G191" s="178" t="str">
        <f t="shared" si="51"/>
        <v>-</v>
      </c>
      <c r="H191" s="178" t="str">
        <f t="shared" si="51"/>
        <v>-</v>
      </c>
      <c r="I191" s="178" t="str">
        <f t="shared" si="51"/>
        <v>-</v>
      </c>
      <c r="J191" s="178" t="str">
        <f t="shared" si="51"/>
        <v>-</v>
      </c>
      <c r="K191" s="178" t="str">
        <f t="shared" si="51"/>
        <v>-</v>
      </c>
      <c r="L191" s="178" t="str">
        <f t="shared" si="51"/>
        <v>-</v>
      </c>
      <c r="M191" s="178" t="str">
        <f t="shared" si="51"/>
        <v>-</v>
      </c>
      <c r="N191" s="178" t="str">
        <f t="shared" si="51"/>
        <v>-</v>
      </c>
      <c r="O191" s="178" t="str">
        <f t="shared" si="51"/>
        <v>-</v>
      </c>
      <c r="P191" s="178">
        <f t="shared" si="51"/>
        <v>974.72374147279027</v>
      </c>
      <c r="Q191" s="178">
        <f t="shared" si="51"/>
        <v>1486.223495195833</v>
      </c>
      <c r="R191" s="178">
        <f t="shared" si="51"/>
        <v>897.02691269628667</v>
      </c>
      <c r="S191" s="178">
        <f t="shared" si="51"/>
        <v>876.05891095410595</v>
      </c>
      <c r="T191" s="178">
        <f t="shared" si="51"/>
        <v>357.98178031885072</v>
      </c>
      <c r="U191" s="178">
        <f t="shared" si="51"/>
        <v>0</v>
      </c>
      <c r="V191" s="178">
        <f t="shared" si="51"/>
        <v>16.083225729694114</v>
      </c>
      <c r="W191" s="178">
        <f t="shared" si="51"/>
        <v>270.41711829688956</v>
      </c>
      <c r="X191" s="178">
        <f t="shared" si="51"/>
        <v>558.84444840100434</v>
      </c>
      <c r="Y191" s="178">
        <f t="shared" si="51"/>
        <v>694.27027468879521</v>
      </c>
      <c r="Z191" s="178">
        <f t="shared" si="51"/>
        <v>670.43922751680202</v>
      </c>
      <c r="AA191" s="178">
        <f t="shared" si="51"/>
        <v>825.46534192165689</v>
      </c>
      <c r="AB191" s="178">
        <f t="shared" si="51"/>
        <v>911.02838531310158</v>
      </c>
      <c r="AC191" s="178">
        <f t="shared" si="51"/>
        <v>1305.0041075193312</v>
      </c>
      <c r="AD191" s="178">
        <f t="shared" si="51"/>
        <v>626.46684282602666</v>
      </c>
      <c r="AE191" s="178">
        <f t="shared" si="51"/>
        <v>669.74945546457332</v>
      </c>
      <c r="AF191" s="178">
        <f t="shared" si="51"/>
        <v>199.51783190622663</v>
      </c>
      <c r="AG191" s="178">
        <f t="shared" si="51"/>
        <v>322.40845124282987</v>
      </c>
      <c r="AH191" s="178">
        <f t="shared" si="51"/>
        <v>827.37827749605128</v>
      </c>
      <c r="AI191" s="178">
        <f t="shared" si="51"/>
        <v>812.95079058940883</v>
      </c>
      <c r="AJ191" s="178">
        <f t="shared" si="51"/>
        <v>896.76780197855192</v>
      </c>
      <c r="AK191" s="178">
        <f t="shared" si="51"/>
        <v>863.38503075899905</v>
      </c>
      <c r="AL191" s="178">
        <f t="shared" si="51"/>
        <v>795.65859589325794</v>
      </c>
      <c r="AM191" s="178">
        <f t="shared" si="51"/>
        <v>958.6201263612935</v>
      </c>
      <c r="AN191" s="178">
        <f t="shared" si="51"/>
        <v>1009.9040590728908</v>
      </c>
      <c r="AO191" s="178">
        <f t="shared" si="51"/>
        <v>1542.5581199670942</v>
      </c>
      <c r="AP191" s="178">
        <f t="shared" si="51"/>
        <v>851.94015053415342</v>
      </c>
      <c r="AQ191" s="178">
        <f t="shared" si="51"/>
        <v>800.10302686953708</v>
      </c>
      <c r="AR191" s="178">
        <f t="shared" si="51"/>
        <v>902.1766752994497</v>
      </c>
      <c r="AS191" s="178">
        <f t="shared" si="51"/>
        <v>1024.6851731952088</v>
      </c>
      <c r="AT191" s="178">
        <f t="shared" si="51"/>
        <v>1153.7168582065394</v>
      </c>
      <c r="AU191" s="178">
        <f t="shared" si="51"/>
        <v>1009.0330608611201</v>
      </c>
      <c r="AV191" s="178">
        <f t="shared" si="51"/>
        <v>1015.5278604328863</v>
      </c>
      <c r="AW191" s="178">
        <f t="shared" si="51"/>
        <v>1016.4607263685648</v>
      </c>
      <c r="AX191" s="178">
        <f t="shared" si="51"/>
        <v>981.87946847103899</v>
      </c>
      <c r="AY191" s="178">
        <f t="shared" si="51"/>
        <v>1079.758059914408</v>
      </c>
      <c r="AZ191" s="178">
        <f t="shared" si="51"/>
        <v>1120.9811313082023</v>
      </c>
      <c r="BA191" s="178">
        <f t="shared" si="51"/>
        <v>1760.0022840362183</v>
      </c>
      <c r="BB191" s="178">
        <f t="shared" si="51"/>
        <v>1029.9886613916306</v>
      </c>
      <c r="BC191" s="178">
        <f t="shared" si="51"/>
        <v>888.10111490885413</v>
      </c>
      <c r="BD191" s="178">
        <f t="shared" si="51"/>
        <v>963.12675250357654</v>
      </c>
      <c r="BE191" s="178">
        <f t="shared" si="51"/>
        <v>1148.2100167586348</v>
      </c>
      <c r="BF191" s="178">
        <f t="shared" si="51"/>
        <v>1123.908057933904</v>
      </c>
      <c r="BG191" s="178">
        <f t="shared" si="51"/>
        <v>1079.8854124989998</v>
      </c>
      <c r="BH191" s="178">
        <f t="shared" si="51"/>
        <v>1140.444945987037</v>
      </c>
      <c r="BI191" s="178">
        <f t="shared" si="51"/>
        <v>1024.7743598463633</v>
      </c>
      <c r="BJ191" s="178">
        <f t="shared" si="51"/>
        <v>1016.6267547299335</v>
      </c>
      <c r="BK191" s="178">
        <f t="shared" si="51"/>
        <v>1189.6697332045032</v>
      </c>
      <c r="BL191" s="178">
        <f t="shared" si="51"/>
        <v>1238.8401313179886</v>
      </c>
      <c r="BM191" s="178">
        <f t="shared" si="51"/>
        <v>1987.3864984626034</v>
      </c>
      <c r="BN191" s="178">
        <f t="shared" si="51"/>
        <v>1143.5935250376158</v>
      </c>
      <c r="BO191" s="178">
        <f t="shared" si="51"/>
        <v>1029.2333451695608</v>
      </c>
      <c r="BP191" s="178">
        <f t="shared" si="51"/>
        <v>1184.4356155354851</v>
      </c>
      <c r="BQ191" s="178">
        <f t="shared" si="51"/>
        <v>1068.9367288967844</v>
      </c>
      <c r="BR191" s="178">
        <f t="shared" si="52"/>
        <v>1305.1562091303992</v>
      </c>
      <c r="BS191" s="178">
        <f t="shared" si="52"/>
        <v>1298.8883306225505</v>
      </c>
      <c r="BT191" s="178">
        <f t="shared" si="52"/>
        <v>1334.8295804956256</v>
      </c>
      <c r="BU191" s="178">
        <f t="shared" si="52"/>
        <v>1226.9611728370303</v>
      </c>
    </row>
    <row r="192" spans="1:73" outlineLevel="1">
      <c r="B192" s="163" t="s">
        <v>60</v>
      </c>
      <c r="F192" s="178" t="str">
        <f t="shared" si="51"/>
        <v>-</v>
      </c>
      <c r="G192" s="178" t="str">
        <f t="shared" si="51"/>
        <v>-</v>
      </c>
      <c r="H192" s="178" t="str">
        <f t="shared" si="51"/>
        <v>-</v>
      </c>
      <c r="I192" s="178" t="str">
        <f t="shared" si="51"/>
        <v>-</v>
      </c>
      <c r="J192" s="178" t="str">
        <f t="shared" si="51"/>
        <v>-</v>
      </c>
      <c r="K192" s="178" t="str">
        <f t="shared" si="51"/>
        <v>-</v>
      </c>
      <c r="L192" s="178" t="str">
        <f t="shared" si="51"/>
        <v>-</v>
      </c>
      <c r="M192" s="178" t="str">
        <f t="shared" si="51"/>
        <v>-</v>
      </c>
      <c r="N192" s="178">
        <f t="shared" si="51"/>
        <v>1189.4177953411665</v>
      </c>
      <c r="O192" s="178">
        <f t="shared" si="51"/>
        <v>1291.1594832855519</v>
      </c>
      <c r="P192" s="178">
        <f t="shared" si="51"/>
        <v>1583.223930702216</v>
      </c>
      <c r="Q192" s="178">
        <f t="shared" si="51"/>
        <v>2053.7919411368289</v>
      </c>
      <c r="R192" s="178">
        <f t="shared" si="51"/>
        <v>1292.7905491502163</v>
      </c>
      <c r="S192" s="178">
        <f t="shared" si="51"/>
        <v>1060.6152900259162</v>
      </c>
      <c r="T192" s="178">
        <f t="shared" si="51"/>
        <v>734.56857244298885</v>
      </c>
      <c r="U192" s="178">
        <f t="shared" si="51"/>
        <v>140.58841199336621</v>
      </c>
      <c r="V192" s="178">
        <f t="shared" si="51"/>
        <v>202.7135111678131</v>
      </c>
      <c r="W192" s="178">
        <f t="shared" si="51"/>
        <v>394.02569222929537</v>
      </c>
      <c r="X192" s="178">
        <f t="shared" si="51"/>
        <v>949.44963266353955</v>
      </c>
      <c r="Y192" s="178">
        <f t="shared" si="51"/>
        <v>1157.6215611740884</v>
      </c>
      <c r="Z192" s="178">
        <f t="shared" si="51"/>
        <v>1117.5909775724938</v>
      </c>
      <c r="AA192" s="178">
        <f t="shared" si="51"/>
        <v>1226.9422114151216</v>
      </c>
      <c r="AB192" s="178">
        <f t="shared" si="51"/>
        <v>1433.5056261567524</v>
      </c>
      <c r="AC192" s="178">
        <f t="shared" si="51"/>
        <v>1808.0651807457218</v>
      </c>
      <c r="AD192" s="178">
        <f t="shared" si="51"/>
        <v>1128.1600003691462</v>
      </c>
      <c r="AE192" s="178">
        <f t="shared" si="51"/>
        <v>957.95269268001641</v>
      </c>
      <c r="AF192" s="178">
        <f t="shared" si="51"/>
        <v>592.52032932585303</v>
      </c>
      <c r="AG192" s="178">
        <f t="shared" si="51"/>
        <v>976.04077750663657</v>
      </c>
      <c r="AH192" s="178">
        <f t="shared" si="51"/>
        <v>1012.4372127056653</v>
      </c>
      <c r="AI192" s="178">
        <f t="shared" si="51"/>
        <v>1069.9596881390698</v>
      </c>
      <c r="AJ192" s="178">
        <f t="shared" si="51"/>
        <v>1122.1257211736404</v>
      </c>
      <c r="AK192" s="178">
        <f t="shared" si="51"/>
        <v>1088.9792428769576</v>
      </c>
      <c r="AL192" s="178">
        <f t="shared" si="51"/>
        <v>971.54528767633371</v>
      </c>
      <c r="AM192" s="178">
        <f t="shared" si="51"/>
        <v>1164.5929050252348</v>
      </c>
      <c r="AN192" s="178">
        <f t="shared" si="51"/>
        <v>1390.601113206676</v>
      </c>
      <c r="AO192" s="178">
        <f t="shared" si="51"/>
        <v>1888.558289973497</v>
      </c>
      <c r="AP192" s="178">
        <f t="shared" si="51"/>
        <v>1082.6745068182829</v>
      </c>
      <c r="AQ192" s="178">
        <f t="shared" si="51"/>
        <v>927.00655687822302</v>
      </c>
      <c r="AR192" s="178">
        <f t="shared" si="51"/>
        <v>1121.4303730800523</v>
      </c>
      <c r="AS192" s="178">
        <f t="shared" si="51"/>
        <v>1197.5802428855754</v>
      </c>
      <c r="AT192" s="178">
        <f t="shared" si="51"/>
        <v>1232.5550121979888</v>
      </c>
      <c r="AU192" s="178">
        <f t="shared" si="51"/>
        <v>1282.1629189557727</v>
      </c>
      <c r="AV192" s="178">
        <f t="shared" si="51"/>
        <v>1313.4836225491542</v>
      </c>
      <c r="AW192" s="178">
        <f t="shared" si="51"/>
        <v>1239.4190945659482</v>
      </c>
      <c r="AX192" s="178">
        <f t="shared" si="51"/>
        <v>1227.8235793847275</v>
      </c>
      <c r="AY192" s="178">
        <f t="shared" si="51"/>
        <v>1333.5752823233677</v>
      </c>
      <c r="AZ192" s="178">
        <f t="shared" si="51"/>
        <v>1547.7808257997335</v>
      </c>
      <c r="BA192" s="178">
        <f t="shared" si="51"/>
        <v>2135.0929714613358</v>
      </c>
      <c r="BB192" s="178">
        <f t="shared" si="51"/>
        <v>1289.2183053428996</v>
      </c>
      <c r="BC192" s="178">
        <f t="shared" si="51"/>
        <v>1018.7477053188504</v>
      </c>
      <c r="BD192" s="178">
        <f t="shared" si="51"/>
        <v>1236.4415607839994</v>
      </c>
      <c r="BE192" s="178">
        <f t="shared" si="51"/>
        <v>1258.9146977563064</v>
      </c>
      <c r="BF192" s="178">
        <f t="shared" si="51"/>
        <v>1392.3279800747923</v>
      </c>
      <c r="BG192" s="178">
        <f t="shared" si="51"/>
        <v>1379.7439526634337</v>
      </c>
      <c r="BH192" s="178">
        <f t="shared" si="51"/>
        <v>1385.4071097037959</v>
      </c>
      <c r="BI192" s="178">
        <f t="shared" si="51"/>
        <v>1272.4759262896307</v>
      </c>
      <c r="BJ192" s="178">
        <f t="shared" si="51"/>
        <v>1229.5777698504951</v>
      </c>
      <c r="BK192" s="178">
        <f t="shared" si="51"/>
        <v>1295.6631327908933</v>
      </c>
      <c r="BL192" s="178">
        <f t="shared" si="51"/>
        <v>1534.0747613130789</v>
      </c>
      <c r="BM192" s="178">
        <f t="shared" si="51"/>
        <v>2186.0553194516815</v>
      </c>
      <c r="BN192" s="178">
        <f t="shared" si="51"/>
        <v>1391.2393045813458</v>
      </c>
      <c r="BO192" s="178">
        <f t="shared" si="51"/>
        <v>1091.5004252675458</v>
      </c>
      <c r="BP192" s="178">
        <f t="shared" si="51"/>
        <v>1402.9624688364258</v>
      </c>
      <c r="BQ192" s="178">
        <f t="shared" si="51"/>
        <v>1292.5687131688644</v>
      </c>
      <c r="BR192" s="178">
        <f t="shared" si="52"/>
        <v>1497.8634336045529</v>
      </c>
      <c r="BS192" s="178">
        <f t="shared" si="52"/>
        <v>1471.8238493127449</v>
      </c>
      <c r="BT192" s="178">
        <f t="shared" si="52"/>
        <v>1434.9180567191597</v>
      </c>
      <c r="BU192" s="178">
        <f t="shared" si="52"/>
        <v>1362.7586018000879</v>
      </c>
    </row>
    <row r="193" spans="1:73" outlineLevel="1">
      <c r="B193" s="163" t="s">
        <v>64</v>
      </c>
      <c r="F193" s="178" t="str">
        <f t="shared" si="51"/>
        <v>-</v>
      </c>
      <c r="G193" s="178" t="str">
        <f t="shared" si="51"/>
        <v>-</v>
      </c>
      <c r="H193" s="178" t="str">
        <f t="shared" si="51"/>
        <v>-</v>
      </c>
      <c r="I193" s="178" t="str">
        <f t="shared" si="51"/>
        <v>-</v>
      </c>
      <c r="J193" s="178" t="str">
        <f t="shared" si="51"/>
        <v>-</v>
      </c>
      <c r="K193" s="178" t="str">
        <f t="shared" si="51"/>
        <v>-</v>
      </c>
      <c r="L193" s="178" t="str">
        <f t="shared" si="51"/>
        <v>-</v>
      </c>
      <c r="M193" s="178" t="str">
        <f t="shared" si="51"/>
        <v>-</v>
      </c>
      <c r="N193" s="178" t="str">
        <f t="shared" si="51"/>
        <v>-</v>
      </c>
      <c r="O193" s="178" t="str">
        <f t="shared" si="51"/>
        <v>-</v>
      </c>
      <c r="P193" s="178" t="str">
        <f t="shared" si="51"/>
        <v>-</v>
      </c>
      <c r="Q193" s="178">
        <f t="shared" si="51"/>
        <v>2438.6149177360676</v>
      </c>
      <c r="R193" s="178">
        <f t="shared" si="51"/>
        <v>1263.6353127938937</v>
      </c>
      <c r="S193" s="178">
        <f t="shared" si="51"/>
        <v>1177.1797863993932</v>
      </c>
      <c r="T193" s="178">
        <f t="shared" si="51"/>
        <v>682.05791284821248</v>
      </c>
      <c r="U193" s="178">
        <f t="shared" si="51"/>
        <v>31.68032189777065</v>
      </c>
      <c r="V193" s="178">
        <f t="shared" si="51"/>
        <v>98.900391907676877</v>
      </c>
      <c r="W193" s="178">
        <f t="shared" si="51"/>
        <v>396.42360092789147</v>
      </c>
      <c r="X193" s="178">
        <f t="shared" si="51"/>
        <v>836.22148353143621</v>
      </c>
      <c r="Y193" s="178">
        <f t="shared" si="51"/>
        <v>1027.3735941987627</v>
      </c>
      <c r="Z193" s="178">
        <f t="shared" si="51"/>
        <v>982.97554480992744</v>
      </c>
      <c r="AA193" s="178">
        <f t="shared" si="51"/>
        <v>1191.8617858594446</v>
      </c>
      <c r="AB193" s="178">
        <f t="shared" si="51"/>
        <v>1341.2544093322085</v>
      </c>
      <c r="AC193" s="178">
        <f t="shared" si="51"/>
        <v>1982.7264634910387</v>
      </c>
      <c r="AD193" s="178">
        <f t="shared" si="51"/>
        <v>887.7466117692054</v>
      </c>
      <c r="AE193" s="178">
        <f t="shared" si="51"/>
        <v>940.38141886707388</v>
      </c>
      <c r="AF193" s="178">
        <f t="shared" si="51"/>
        <v>284.38342762653798</v>
      </c>
      <c r="AG193" s="178">
        <f t="shared" si="51"/>
        <v>483.03133373483359</v>
      </c>
      <c r="AH193" s="178">
        <f t="shared" si="51"/>
        <v>1219.0892139487958</v>
      </c>
      <c r="AI193" s="178">
        <f t="shared" si="51"/>
        <v>1181.4586698009928</v>
      </c>
      <c r="AJ193" s="178">
        <f t="shared" si="51"/>
        <v>1258.1450384747025</v>
      </c>
      <c r="AK193" s="178">
        <f t="shared" si="51"/>
        <v>1193.6165249054618</v>
      </c>
      <c r="AL193" s="178">
        <f t="shared" si="51"/>
        <v>1134.9321328963761</v>
      </c>
      <c r="AM193" s="178">
        <f t="shared" si="51"/>
        <v>1355.9042861716273</v>
      </c>
      <c r="AN193" s="178">
        <f t="shared" si="51"/>
        <v>1449.9158656666382</v>
      </c>
      <c r="AO193" s="178">
        <f t="shared" si="51"/>
        <v>2443.6155046131616</v>
      </c>
      <c r="AP193" s="178">
        <f t="shared" si="51"/>
        <v>1194.8706780300988</v>
      </c>
      <c r="AQ193" s="178">
        <f t="shared" si="51"/>
        <v>1128.8496412967258</v>
      </c>
      <c r="AR193" s="178">
        <f t="shared" si="51"/>
        <v>1275.5374615675064</v>
      </c>
      <c r="AS193" s="178">
        <f t="shared" si="51"/>
        <v>1444.4843303306543</v>
      </c>
      <c r="AT193" s="178">
        <f t="shared" si="51"/>
        <v>1604.0660769189276</v>
      </c>
      <c r="AU193" s="178">
        <f t="shared" si="51"/>
        <v>1461.0117589945521</v>
      </c>
      <c r="AV193" s="178">
        <f t="shared" si="51"/>
        <v>1438.5065807217218</v>
      </c>
      <c r="AW193" s="178">
        <f t="shared" si="51"/>
        <v>1379.9016937267381</v>
      </c>
      <c r="AX193" s="178">
        <f t="shared" si="51"/>
        <v>1366.7969545501992</v>
      </c>
      <c r="AY193" s="178">
        <f t="shared" si="51"/>
        <v>1513.0364120017443</v>
      </c>
      <c r="AZ193" s="178">
        <f t="shared" si="51"/>
        <v>1566.5123862351231</v>
      </c>
      <c r="BA193" s="178">
        <f t="shared" si="51"/>
        <v>2666.3735796219507</v>
      </c>
      <c r="BB193" s="178">
        <f t="shared" si="51"/>
        <v>1347.5528569120577</v>
      </c>
      <c r="BC193" s="178">
        <f t="shared" si="51"/>
        <v>1183.8758683827884</v>
      </c>
      <c r="BD193" s="178">
        <f t="shared" si="51"/>
        <v>1315.687274489741</v>
      </c>
      <c r="BE193" s="178">
        <f t="shared" si="51"/>
        <v>1533.6396909078012</v>
      </c>
      <c r="BF193" s="178">
        <f t="shared" si="51"/>
        <v>1561.6633361751208</v>
      </c>
      <c r="BG193" s="178">
        <f t="shared" si="51"/>
        <v>1564.0179351637089</v>
      </c>
      <c r="BH193" s="178">
        <f t="shared" si="51"/>
        <v>1579.8120831760089</v>
      </c>
      <c r="BI193" s="178">
        <f t="shared" si="51"/>
        <v>1426.1278081342041</v>
      </c>
      <c r="BJ193" s="178">
        <f t="shared" si="51"/>
        <v>1389.3304072188039</v>
      </c>
      <c r="BK193" s="178">
        <f t="shared" si="51"/>
        <v>1543.2701614262621</v>
      </c>
      <c r="BL193" s="178">
        <f t="shared" si="51"/>
        <v>1715.7393259705798</v>
      </c>
      <c r="BM193" s="178">
        <f t="shared" si="51"/>
        <v>2831.3609685198171</v>
      </c>
      <c r="BN193" s="178">
        <f t="shared" si="51"/>
        <v>1401.3603678731322</v>
      </c>
      <c r="BO193" s="178">
        <f t="shared" si="51"/>
        <v>1243.1700536706403</v>
      </c>
      <c r="BP193" s="178">
        <f t="shared" si="51"/>
        <v>1569.2087216138946</v>
      </c>
      <c r="BQ193" s="178">
        <f t="shared" si="51"/>
        <v>1371.4188141215814</v>
      </c>
      <c r="BR193" s="178">
        <f t="shared" si="52"/>
        <v>1673.4647157343977</v>
      </c>
      <c r="BS193" s="178">
        <f t="shared" si="52"/>
        <v>1700.8315615729007</v>
      </c>
      <c r="BT193" s="178">
        <f t="shared" si="52"/>
        <v>1651.8810504851624</v>
      </c>
      <c r="BU193" s="178">
        <f t="shared" si="52"/>
        <v>1571.4100101377126</v>
      </c>
    </row>
    <row r="194" spans="1:73" outlineLevel="1">
      <c r="B194" s="163" t="s">
        <v>84</v>
      </c>
      <c r="F194" s="178" t="str">
        <f t="shared" ref="F194:BQ197" si="53">IFERROR(F154/F33,"-")</f>
        <v>-</v>
      </c>
      <c r="G194" s="178" t="str">
        <f t="shared" si="53"/>
        <v>-</v>
      </c>
      <c r="H194" s="178" t="str">
        <f t="shared" si="53"/>
        <v>-</v>
      </c>
      <c r="I194" s="178" t="str">
        <f t="shared" si="53"/>
        <v>-</v>
      </c>
      <c r="J194" s="178" t="str">
        <f t="shared" si="53"/>
        <v>-</v>
      </c>
      <c r="K194" s="178" t="str">
        <f t="shared" si="53"/>
        <v>-</v>
      </c>
      <c r="L194" s="178" t="str">
        <f t="shared" si="53"/>
        <v>-</v>
      </c>
      <c r="M194" s="178" t="str">
        <f t="shared" si="53"/>
        <v>-</v>
      </c>
      <c r="N194" s="178" t="str">
        <f t="shared" si="53"/>
        <v>-</v>
      </c>
      <c r="O194" s="178" t="str">
        <f t="shared" si="53"/>
        <v>-</v>
      </c>
      <c r="P194" s="178" t="str">
        <f t="shared" si="53"/>
        <v>-</v>
      </c>
      <c r="Q194" s="178">
        <f t="shared" si="53"/>
        <v>2406.5431367532588</v>
      </c>
      <c r="R194" s="178">
        <f t="shared" si="53"/>
        <v>1429.2043585916001</v>
      </c>
      <c r="S194" s="178">
        <f t="shared" si="53"/>
        <v>1208.144492472798</v>
      </c>
      <c r="T194" s="178">
        <f t="shared" si="53"/>
        <v>720.74948109356342</v>
      </c>
      <c r="U194" s="178">
        <f t="shared" si="53"/>
        <v>27.226881244396601</v>
      </c>
      <c r="V194" s="178">
        <f t="shared" si="53"/>
        <v>64.21922745788126</v>
      </c>
      <c r="W194" s="178">
        <f t="shared" si="53"/>
        <v>405.57813051303327</v>
      </c>
      <c r="X194" s="178">
        <f t="shared" si="53"/>
        <v>638.34203420221877</v>
      </c>
      <c r="Y194" s="178">
        <f t="shared" si="53"/>
        <v>1081.8346435952596</v>
      </c>
      <c r="Z194" s="178">
        <f t="shared" si="53"/>
        <v>1195.1389619201652</v>
      </c>
      <c r="AA194" s="178">
        <f t="shared" si="53"/>
        <v>1467.2561299924582</v>
      </c>
      <c r="AB194" s="178">
        <f t="shared" si="53"/>
        <v>1594.2513549409014</v>
      </c>
      <c r="AC194" s="178">
        <f t="shared" si="53"/>
        <v>2308.7395127507493</v>
      </c>
      <c r="AD194" s="178">
        <f t="shared" si="53"/>
        <v>1219.6452504210204</v>
      </c>
      <c r="AE194" s="178">
        <f t="shared" si="53"/>
        <v>1008.294279237291</v>
      </c>
      <c r="AF194" s="178">
        <f t="shared" si="53"/>
        <v>857.20727114168324</v>
      </c>
      <c r="AG194" s="178">
        <f t="shared" si="53"/>
        <v>957.97442953662164</v>
      </c>
      <c r="AH194" s="178">
        <f t="shared" si="53"/>
        <v>1437.4843771899189</v>
      </c>
      <c r="AI194" s="178">
        <f t="shared" si="53"/>
        <v>1437.1856027657213</v>
      </c>
      <c r="AJ194" s="178">
        <f t="shared" si="53"/>
        <v>1460.128586461047</v>
      </c>
      <c r="AK194" s="178">
        <f t="shared" si="53"/>
        <v>1496.7187747356527</v>
      </c>
      <c r="AL194" s="178">
        <f t="shared" si="53"/>
        <v>1325.87738012872</v>
      </c>
      <c r="AM194" s="178">
        <f t="shared" si="53"/>
        <v>1557.0466937929225</v>
      </c>
      <c r="AN194" s="178">
        <f t="shared" si="53"/>
        <v>1758.0783913610292</v>
      </c>
      <c r="AO194" s="178">
        <f t="shared" si="53"/>
        <v>2612.8678269423744</v>
      </c>
      <c r="AP194" s="178">
        <f t="shared" si="53"/>
        <v>1315.257932539761</v>
      </c>
      <c r="AQ194" s="178">
        <f t="shared" si="53"/>
        <v>1331.3006853180329</v>
      </c>
      <c r="AR194" s="178">
        <f t="shared" si="53"/>
        <v>1502.8684545101216</v>
      </c>
      <c r="AS194" s="178">
        <f t="shared" si="53"/>
        <v>1620.4139136468536</v>
      </c>
      <c r="AT194" s="178">
        <f t="shared" si="53"/>
        <v>1783.5156090459345</v>
      </c>
      <c r="AU194" s="178">
        <f t="shared" si="53"/>
        <v>1860.7674420136623</v>
      </c>
      <c r="AV194" s="178">
        <f t="shared" si="53"/>
        <v>1779.7924063863472</v>
      </c>
      <c r="AW194" s="178">
        <f t="shared" si="53"/>
        <v>1850.5376485752367</v>
      </c>
      <c r="AX194" s="178">
        <f t="shared" si="53"/>
        <v>1753.1395734383816</v>
      </c>
      <c r="AY194" s="178">
        <f t="shared" si="53"/>
        <v>1984.3536715348182</v>
      </c>
      <c r="AZ194" s="178">
        <f t="shared" si="53"/>
        <v>1966.436490404232</v>
      </c>
      <c r="BA194" s="178">
        <f t="shared" si="53"/>
        <v>2770.8016093572833</v>
      </c>
      <c r="BB194" s="178">
        <f t="shared" si="53"/>
        <v>1654.8742958082689</v>
      </c>
      <c r="BC194" s="178">
        <f t="shared" si="53"/>
        <v>1412.496419364079</v>
      </c>
      <c r="BD194" s="178">
        <f t="shared" si="53"/>
        <v>1594.4638594481046</v>
      </c>
      <c r="BE194" s="178">
        <f t="shared" si="53"/>
        <v>1550.5635237811064</v>
      </c>
      <c r="BF194" s="178">
        <f t="shared" si="53"/>
        <v>1791.9180163513756</v>
      </c>
      <c r="BG194" s="178">
        <f t="shared" si="53"/>
        <v>1926.205537029301</v>
      </c>
      <c r="BH194" s="178">
        <f t="shared" si="53"/>
        <v>1695.3854074118281</v>
      </c>
      <c r="BI194" s="178">
        <f t="shared" si="53"/>
        <v>1673.504336098347</v>
      </c>
      <c r="BJ194" s="178">
        <f t="shared" si="53"/>
        <v>1522.1077911320642</v>
      </c>
      <c r="BK194" s="178">
        <f t="shared" si="53"/>
        <v>1698.1286397326489</v>
      </c>
      <c r="BL194" s="178">
        <f t="shared" si="53"/>
        <v>1957.2826840126511</v>
      </c>
      <c r="BM194" s="178">
        <f t="shared" si="53"/>
        <v>2829.4100772214597</v>
      </c>
      <c r="BN194" s="178">
        <f t="shared" si="53"/>
        <v>1810.0096424452133</v>
      </c>
      <c r="BO194" s="178">
        <f t="shared" si="53"/>
        <v>1524.1103850966217</v>
      </c>
      <c r="BP194" s="178">
        <f t="shared" si="53"/>
        <v>1849.409937598957</v>
      </c>
      <c r="BQ194" s="178">
        <f t="shared" si="53"/>
        <v>1704.1805562003808</v>
      </c>
      <c r="BR194" s="178">
        <f t="shared" si="52"/>
        <v>1971.2064445065437</v>
      </c>
      <c r="BS194" s="178">
        <f t="shared" si="52"/>
        <v>2296.1991182825359</v>
      </c>
      <c r="BT194" s="178">
        <f t="shared" si="52"/>
        <v>1956.7485067059249</v>
      </c>
      <c r="BU194" s="178">
        <f t="shared" si="52"/>
        <v>2097.791465186694</v>
      </c>
    </row>
    <row r="195" spans="1:73" outlineLevel="1">
      <c r="B195" s="163" t="s">
        <v>123</v>
      </c>
      <c r="F195" s="178" t="str">
        <f t="shared" si="53"/>
        <v>-</v>
      </c>
      <c r="G195" s="178" t="str">
        <f t="shared" si="53"/>
        <v>-</v>
      </c>
      <c r="H195" s="178" t="str">
        <f t="shared" si="53"/>
        <v>-</v>
      </c>
      <c r="I195" s="178" t="str">
        <f t="shared" si="53"/>
        <v>-</v>
      </c>
      <c r="J195" s="178" t="str">
        <f t="shared" si="53"/>
        <v>-</v>
      </c>
      <c r="K195" s="178" t="str">
        <f t="shared" si="53"/>
        <v>-</v>
      </c>
      <c r="L195" s="178" t="str">
        <f t="shared" si="53"/>
        <v>-</v>
      </c>
      <c r="M195" s="178" t="str">
        <f t="shared" si="53"/>
        <v>-</v>
      </c>
      <c r="N195" s="178" t="str">
        <f t="shared" si="53"/>
        <v>-</v>
      </c>
      <c r="O195" s="178" t="str">
        <f t="shared" si="53"/>
        <v>-</v>
      </c>
      <c r="P195" s="178" t="str">
        <f t="shared" si="53"/>
        <v>-</v>
      </c>
      <c r="Q195" s="178" t="str">
        <f t="shared" si="53"/>
        <v>-</v>
      </c>
      <c r="R195" s="178" t="str">
        <f t="shared" si="53"/>
        <v>-</v>
      </c>
      <c r="S195" s="178" t="str">
        <f t="shared" si="53"/>
        <v>-</v>
      </c>
      <c r="T195" s="178" t="str">
        <f t="shared" si="53"/>
        <v>-</v>
      </c>
      <c r="U195" s="178" t="str">
        <f t="shared" si="53"/>
        <v>-</v>
      </c>
      <c r="V195" s="178" t="str">
        <f t="shared" si="53"/>
        <v>-</v>
      </c>
      <c r="W195" s="178" t="str">
        <f t="shared" si="53"/>
        <v>-</v>
      </c>
      <c r="X195" s="178" t="str">
        <f t="shared" si="53"/>
        <v>-</v>
      </c>
      <c r="Y195" s="178" t="str">
        <f t="shared" si="53"/>
        <v>-</v>
      </c>
      <c r="Z195" s="178" t="str">
        <f t="shared" si="53"/>
        <v>-</v>
      </c>
      <c r="AA195" s="178" t="str">
        <f t="shared" si="53"/>
        <v>-</v>
      </c>
      <c r="AB195" s="178" t="str">
        <f t="shared" si="53"/>
        <v>-</v>
      </c>
      <c r="AC195" s="178" t="str">
        <f t="shared" si="53"/>
        <v>-</v>
      </c>
      <c r="AD195" s="178" t="str">
        <f t="shared" si="53"/>
        <v>-</v>
      </c>
      <c r="AE195" s="178" t="str">
        <f t="shared" si="53"/>
        <v>-</v>
      </c>
      <c r="AF195" s="178" t="str">
        <f t="shared" si="53"/>
        <v>-</v>
      </c>
      <c r="AG195" s="178" t="str">
        <f t="shared" si="53"/>
        <v>-</v>
      </c>
      <c r="AH195" s="178" t="str">
        <f t="shared" si="53"/>
        <v>-</v>
      </c>
      <c r="AI195" s="178" t="str">
        <f t="shared" si="53"/>
        <v>-</v>
      </c>
      <c r="AJ195" s="178" t="str">
        <f t="shared" si="53"/>
        <v>-</v>
      </c>
      <c r="AK195" s="178" t="str">
        <f t="shared" si="53"/>
        <v>-</v>
      </c>
      <c r="AL195" s="178" t="str">
        <f t="shared" si="53"/>
        <v>-</v>
      </c>
      <c r="AM195" s="178" t="str">
        <f t="shared" si="53"/>
        <v>-</v>
      </c>
      <c r="AN195" s="178" t="str">
        <f t="shared" si="53"/>
        <v>-</v>
      </c>
      <c r="AO195" s="178">
        <f t="shared" si="53"/>
        <v>2516.2716379678386</v>
      </c>
      <c r="AP195" s="178">
        <f t="shared" si="53"/>
        <v>1135.9245861202032</v>
      </c>
      <c r="AQ195" s="178">
        <f t="shared" si="53"/>
        <v>1124.7791044068119</v>
      </c>
      <c r="AR195" s="178">
        <f t="shared" si="53"/>
        <v>1179.5830748066981</v>
      </c>
      <c r="AS195" s="178">
        <f t="shared" si="53"/>
        <v>1402.9488544186709</v>
      </c>
      <c r="AT195" s="178">
        <f t="shared" si="53"/>
        <v>1598.9298657558938</v>
      </c>
      <c r="AU195" s="178">
        <f t="shared" si="53"/>
        <v>1819.0401925904844</v>
      </c>
      <c r="AV195" s="178">
        <f t="shared" si="53"/>
        <v>1148.0156728807931</v>
      </c>
      <c r="AW195" s="178">
        <f t="shared" si="53"/>
        <v>1205.1286086997773</v>
      </c>
      <c r="AX195" s="178">
        <f t="shared" si="53"/>
        <v>1115.7965751150325</v>
      </c>
      <c r="AY195" s="178">
        <f t="shared" si="53"/>
        <v>1343.4077415682368</v>
      </c>
      <c r="AZ195" s="178">
        <f t="shared" si="53"/>
        <v>1466.337465015891</v>
      </c>
      <c r="BA195" s="178">
        <f t="shared" si="53"/>
        <v>2810.5747782363269</v>
      </c>
      <c r="BB195" s="178">
        <f t="shared" si="53"/>
        <v>1180.8557874762807</v>
      </c>
      <c r="BC195" s="178">
        <f t="shared" si="53"/>
        <v>1029.5536053130929</v>
      </c>
      <c r="BD195" s="178">
        <f t="shared" si="53"/>
        <v>1235.3434535104363</v>
      </c>
      <c r="BE195" s="178">
        <f t="shared" si="53"/>
        <v>1381.6310231962429</v>
      </c>
      <c r="BF195" s="178">
        <f t="shared" si="53"/>
        <v>1634.3015226981643</v>
      </c>
      <c r="BG195" s="178">
        <f t="shared" si="53"/>
        <v>2024.5236895782932</v>
      </c>
      <c r="BH195" s="178">
        <f t="shared" si="53"/>
        <v>1262.0098382429676</v>
      </c>
      <c r="BI195" s="178">
        <f t="shared" si="53"/>
        <v>1451.9059959204972</v>
      </c>
      <c r="BJ195" s="178">
        <f t="shared" si="53"/>
        <v>1410.6738342583369</v>
      </c>
      <c r="BK195" s="178">
        <f t="shared" si="53"/>
        <v>1516.6091124709453</v>
      </c>
      <c r="BL195" s="178">
        <f t="shared" si="53"/>
        <v>1650.0615245956076</v>
      </c>
      <c r="BM195" s="178">
        <f t="shared" si="53"/>
        <v>3485.3789288933167</v>
      </c>
      <c r="BN195" s="178">
        <f t="shared" si="53"/>
        <v>1425.3861866135385</v>
      </c>
      <c r="BO195" s="178">
        <f t="shared" si="53"/>
        <v>1293.1736729756653</v>
      </c>
      <c r="BP195" s="178">
        <f t="shared" si="53"/>
        <v>1533.1937099758077</v>
      </c>
      <c r="BQ195" s="178">
        <f t="shared" si="53"/>
        <v>1582.150424552915</v>
      </c>
      <c r="BR195" s="178">
        <f t="shared" si="52"/>
        <v>2102.1533276410037</v>
      </c>
      <c r="BS195" s="178">
        <f t="shared" si="52"/>
        <v>2614.9853280204925</v>
      </c>
      <c r="BT195" s="178">
        <f t="shared" si="52"/>
        <v>1565.3648830700631</v>
      </c>
      <c r="BU195" s="178">
        <f t="shared" si="52"/>
        <v>1845.0161804468478</v>
      </c>
    </row>
    <row r="196" spans="1:73" outlineLevel="1">
      <c r="B196" s="163" t="s">
        <v>68</v>
      </c>
      <c r="F196" s="178" t="str">
        <f t="shared" si="53"/>
        <v>-</v>
      </c>
      <c r="G196" s="178" t="str">
        <f t="shared" si="53"/>
        <v>-</v>
      </c>
      <c r="H196" s="178" t="str">
        <f t="shared" si="53"/>
        <v>-</v>
      </c>
      <c r="I196" s="178" t="str">
        <f t="shared" si="53"/>
        <v>-</v>
      </c>
      <c r="J196" s="178" t="str">
        <f t="shared" si="53"/>
        <v>-</v>
      </c>
      <c r="K196" s="178" t="str">
        <f t="shared" si="53"/>
        <v>-</v>
      </c>
      <c r="L196" s="178" t="str">
        <f t="shared" si="53"/>
        <v>-</v>
      </c>
      <c r="M196" s="178" t="str">
        <f t="shared" si="53"/>
        <v>-</v>
      </c>
      <c r="N196" s="178" t="str">
        <f t="shared" si="53"/>
        <v>-</v>
      </c>
      <c r="O196" s="178" t="str">
        <f t="shared" si="53"/>
        <v>-</v>
      </c>
      <c r="P196" s="178" t="str">
        <f t="shared" si="53"/>
        <v>-</v>
      </c>
      <c r="Q196" s="178">
        <f t="shared" si="53"/>
        <v>1809.4944158706833</v>
      </c>
      <c r="R196" s="178">
        <f t="shared" si="53"/>
        <v>1493.0951506245408</v>
      </c>
      <c r="S196" s="178">
        <f t="shared" si="53"/>
        <v>1179.46304188097</v>
      </c>
      <c r="T196" s="178">
        <f t="shared" si="53"/>
        <v>1007.4671565025716</v>
      </c>
      <c r="U196" s="178">
        <f t="shared" si="53"/>
        <v>85.113482733284343</v>
      </c>
      <c r="V196" s="178">
        <f t="shared" si="53"/>
        <v>88.055731080088165</v>
      </c>
      <c r="W196" s="178">
        <f t="shared" si="53"/>
        <v>471.86557678177809</v>
      </c>
      <c r="X196" s="178">
        <f t="shared" si="53"/>
        <v>702.14279941219695</v>
      </c>
      <c r="Y196" s="178">
        <f t="shared" si="53"/>
        <v>821.96550330639241</v>
      </c>
      <c r="Z196" s="178">
        <f t="shared" si="53"/>
        <v>787.83883174136668</v>
      </c>
      <c r="AA196" s="178">
        <f t="shared" si="53"/>
        <v>1006.8948934606907</v>
      </c>
      <c r="AB196" s="178">
        <f t="shared" si="53"/>
        <v>1100.8596252755326</v>
      </c>
      <c r="AC196" s="178">
        <f t="shared" si="53"/>
        <v>1601.5960323291697</v>
      </c>
      <c r="AD196" s="178">
        <f t="shared" si="53"/>
        <v>1021.6735855988244</v>
      </c>
      <c r="AE196" s="178">
        <f t="shared" si="53"/>
        <v>969.95690668626014</v>
      </c>
      <c r="AF196" s="178">
        <f t="shared" si="53"/>
        <v>852.61590742101396</v>
      </c>
      <c r="AG196" s="178">
        <f t="shared" si="53"/>
        <v>796.84922850844964</v>
      </c>
      <c r="AH196" s="178">
        <f t="shared" si="53"/>
        <v>1053.2394562821455</v>
      </c>
      <c r="AI196" s="178">
        <f t="shared" si="53"/>
        <v>1087.6648420279207</v>
      </c>
      <c r="AJ196" s="178">
        <f t="shared" si="53"/>
        <v>1199.4567597354885</v>
      </c>
      <c r="AK196" s="178">
        <f t="shared" si="53"/>
        <v>1041.0968772961057</v>
      </c>
      <c r="AL196" s="178">
        <f t="shared" si="53"/>
        <v>1075.6076414401175</v>
      </c>
      <c r="AM196" s="178">
        <f t="shared" si="53"/>
        <v>1284.7740999265245</v>
      </c>
      <c r="AN196" s="178">
        <f t="shared" si="53"/>
        <v>1320.2693975018369</v>
      </c>
      <c r="AO196" s="178">
        <f t="shared" si="53"/>
        <v>1927.2954812637765</v>
      </c>
      <c r="AP196" s="178">
        <f t="shared" si="53"/>
        <v>1321.8924687729611</v>
      </c>
      <c r="AQ196" s="178">
        <f t="shared" si="53"/>
        <v>1117.6832843497427</v>
      </c>
      <c r="AR196" s="178">
        <f t="shared" si="53"/>
        <v>1089.8386113152094</v>
      </c>
      <c r="AS196" s="178">
        <f t="shared" si="53"/>
        <v>1167.345407788391</v>
      </c>
      <c r="AT196" s="178">
        <f t="shared" si="53"/>
        <v>1194.7981263776635</v>
      </c>
      <c r="AU196" s="178">
        <f t="shared" si="53"/>
        <v>1092.1193607641439</v>
      </c>
      <c r="AV196" s="178">
        <f t="shared" si="53"/>
        <v>1203.5894562821454</v>
      </c>
      <c r="AW196" s="178">
        <f t="shared" si="53"/>
        <v>1062.2907788390889</v>
      </c>
      <c r="AX196" s="178">
        <f t="shared" si="53"/>
        <v>1054.9050190479713</v>
      </c>
      <c r="AY196" s="178">
        <f t="shared" si="53"/>
        <v>1182.4172060509673</v>
      </c>
      <c r="AZ196" s="178">
        <f t="shared" si="53"/>
        <v>1310.5962824729315</v>
      </c>
      <c r="BA196" s="178">
        <f t="shared" si="53"/>
        <v>2179.1903063449245</v>
      </c>
      <c r="BB196" s="178">
        <f t="shared" si="53"/>
        <v>1654.8541812941132</v>
      </c>
      <c r="BC196" s="178">
        <f t="shared" si="53"/>
        <v>1239.2777798307527</v>
      </c>
      <c r="BD196" s="178">
        <f t="shared" si="53"/>
        <v>1169.9795277336389</v>
      </c>
      <c r="BE196" s="178">
        <f t="shared" si="53"/>
        <v>1281.1336435028854</v>
      </c>
      <c r="BF196" s="178">
        <f t="shared" si="53"/>
        <v>1231.4519038468645</v>
      </c>
      <c r="BG196" s="178">
        <f t="shared" si="53"/>
        <v>1183.7161716025414</v>
      </c>
      <c r="BH196" s="178">
        <f t="shared" si="53"/>
        <v>1354.1905759695751</v>
      </c>
      <c r="BI196" s="178">
        <f t="shared" si="53"/>
        <v>1109.9832865790204</v>
      </c>
      <c r="BJ196" s="178">
        <f t="shared" si="53"/>
        <v>1123.1577700573789</v>
      </c>
      <c r="BK196" s="178">
        <f t="shared" si="53"/>
        <v>1282.1420906579604</v>
      </c>
      <c r="BL196" s="178">
        <f t="shared" si="53"/>
        <v>1385.6886384250681</v>
      </c>
      <c r="BM196" s="178">
        <f t="shared" si="53"/>
        <v>2215.5408885202201</v>
      </c>
      <c r="BN196" s="178">
        <f t="shared" si="53"/>
        <v>1695.2236949657993</v>
      </c>
      <c r="BO196" s="178">
        <f t="shared" si="53"/>
        <v>1247.8803637475714</v>
      </c>
      <c r="BP196" s="178">
        <f t="shared" si="53"/>
        <v>1398.6099888465135</v>
      </c>
      <c r="BQ196" s="178">
        <f t="shared" si="53"/>
        <v>1133.6727237071548</v>
      </c>
      <c r="BR196" s="178">
        <f t="shared" si="52"/>
        <v>1254.9877146056781</v>
      </c>
      <c r="BS196" s="178">
        <f t="shared" si="52"/>
        <v>1259.62247471449</v>
      </c>
      <c r="BT196" s="178">
        <f t="shared" si="52"/>
        <v>1385.8222657229092</v>
      </c>
      <c r="BU196" s="178">
        <f t="shared" si="52"/>
        <v>1216.1462305614882</v>
      </c>
    </row>
    <row r="197" spans="1:73" outlineLevel="1">
      <c r="B197" s="163" t="s">
        <v>72</v>
      </c>
      <c r="F197" s="178" t="str">
        <f t="shared" si="53"/>
        <v>-</v>
      </c>
      <c r="G197" s="178" t="str">
        <f t="shared" si="53"/>
        <v>-</v>
      </c>
      <c r="H197" s="178" t="str">
        <f t="shared" si="53"/>
        <v>-</v>
      </c>
      <c r="I197" s="178" t="str">
        <f t="shared" si="53"/>
        <v>-</v>
      </c>
      <c r="J197" s="178" t="str">
        <f t="shared" si="53"/>
        <v>-</v>
      </c>
      <c r="K197" s="178" t="str">
        <f t="shared" si="53"/>
        <v>-</v>
      </c>
      <c r="L197" s="178" t="str">
        <f t="shared" si="53"/>
        <v>-</v>
      </c>
      <c r="M197" s="178" t="str">
        <f t="shared" si="53"/>
        <v>-</v>
      </c>
      <c r="N197" s="178" t="str">
        <f t="shared" si="53"/>
        <v>-</v>
      </c>
      <c r="O197" s="178" t="str">
        <f t="shared" si="53"/>
        <v>-</v>
      </c>
      <c r="P197" s="178" t="str">
        <f t="shared" si="53"/>
        <v>-</v>
      </c>
      <c r="Q197" s="178">
        <f t="shared" si="53"/>
        <v>1116.7301224036894</v>
      </c>
      <c r="R197" s="178">
        <f t="shared" si="53"/>
        <v>740.62994555983221</v>
      </c>
      <c r="S197" s="178">
        <f t="shared" si="53"/>
        <v>666.99868233988695</v>
      </c>
      <c r="T197" s="178">
        <f t="shared" si="53"/>
        <v>280.48236762717153</v>
      </c>
      <c r="U197" s="178">
        <f t="shared" si="53"/>
        <v>4.8818613682860015</v>
      </c>
      <c r="V197" s="178">
        <f t="shared" si="53"/>
        <v>119.54911751447692</v>
      </c>
      <c r="W197" s="178">
        <f t="shared" si="53"/>
        <v>330.17354970699398</v>
      </c>
      <c r="X197" s="178">
        <f t="shared" si="53"/>
        <v>235.78979853670376</v>
      </c>
      <c r="Y197" s="178">
        <f t="shared" si="53"/>
        <v>423.46891362391204</v>
      </c>
      <c r="Z197" s="178">
        <f t="shared" si="53"/>
        <v>442.72166163875306</v>
      </c>
      <c r="AA197" s="178">
        <f t="shared" si="53"/>
        <v>562.06033496307089</v>
      </c>
      <c r="AB197" s="178">
        <f t="shared" si="53"/>
        <v>673.80477825167304</v>
      </c>
      <c r="AC197" s="178">
        <f t="shared" si="53"/>
        <v>872.44838586636149</v>
      </c>
      <c r="AD197" s="178">
        <f t="shared" si="53"/>
        <v>489.41052047574465</v>
      </c>
      <c r="AE197" s="178">
        <f t="shared" si="53"/>
        <v>491.30153611428966</v>
      </c>
      <c r="AF197" s="178">
        <f t="shared" si="53"/>
        <v>436.32688373383263</v>
      </c>
      <c r="AG197" s="178">
        <f t="shared" si="53"/>
        <v>431.40368944831653</v>
      </c>
      <c r="AH197" s="178">
        <f t="shared" si="53"/>
        <v>628.19366136135091</v>
      </c>
      <c r="AI197" s="178">
        <f t="shared" si="53"/>
        <v>625.15520649120981</v>
      </c>
      <c r="AJ197" s="178">
        <f t="shared" si="53"/>
        <v>671.80841915461701</v>
      </c>
      <c r="AK197" s="178">
        <f t="shared" si="53"/>
        <v>612.02011165435692</v>
      </c>
      <c r="AL197" s="178">
        <f t="shared" si="53"/>
        <v>612.87367800547872</v>
      </c>
      <c r="AM197" s="178">
        <f t="shared" si="53"/>
        <v>767.83612469225704</v>
      </c>
      <c r="AN197" s="178">
        <f t="shared" si="53"/>
        <v>807.43552134262632</v>
      </c>
      <c r="AO197" s="178">
        <f t="shared" si="53"/>
        <v>1221.3860744131212</v>
      </c>
      <c r="AP197" s="178">
        <f t="shared" si="53"/>
        <v>718.53372169631405</v>
      </c>
      <c r="AQ197" s="178">
        <f t="shared" si="53"/>
        <v>671.94399944519569</v>
      </c>
      <c r="AR197" s="178">
        <f t="shared" si="53"/>
        <v>641.1379035334096</v>
      </c>
      <c r="AS197" s="178">
        <f t="shared" si="53"/>
        <v>810.18683033392279</v>
      </c>
      <c r="AT197" s="178">
        <f t="shared" si="53"/>
        <v>834.28381705329593</v>
      </c>
      <c r="AU197" s="178">
        <f t="shared" si="53"/>
        <v>809.92634973473423</v>
      </c>
      <c r="AV197" s="178">
        <f t="shared" si="53"/>
        <v>802.71212594056658</v>
      </c>
      <c r="AW197" s="178">
        <f t="shared" si="53"/>
        <v>705.16189881757339</v>
      </c>
      <c r="AX197" s="178">
        <f t="shared" si="53"/>
        <v>699.49963278893165</v>
      </c>
      <c r="AY197" s="178">
        <f t="shared" si="53"/>
        <v>838.59837893130828</v>
      </c>
      <c r="AZ197" s="178">
        <f t="shared" si="53"/>
        <v>878.66333506709668</v>
      </c>
      <c r="BA197" s="178">
        <f t="shared" si="53"/>
        <v>1458.2146610492734</v>
      </c>
      <c r="BB197" s="178">
        <f t="shared" si="53"/>
        <v>906.39987516904193</v>
      </c>
      <c r="BC197" s="178">
        <f t="shared" si="53"/>
        <v>712.42019487499567</v>
      </c>
      <c r="BD197" s="178">
        <f t="shared" si="53"/>
        <v>679.16370193141233</v>
      </c>
      <c r="BE197" s="178">
        <f t="shared" si="53"/>
        <v>847.96153750130031</v>
      </c>
      <c r="BF197" s="178">
        <f t="shared" si="53"/>
        <v>850.43881549290893</v>
      </c>
      <c r="BG197" s="178">
        <f t="shared" si="53"/>
        <v>891.09537535975585</v>
      </c>
      <c r="BH197" s="178">
        <f t="shared" si="53"/>
        <v>1014.3002049308228</v>
      </c>
      <c r="BI197" s="178">
        <f t="shared" si="53"/>
        <v>811.06253536226859</v>
      </c>
      <c r="BJ197" s="178">
        <f t="shared" si="53"/>
        <v>860.99298149749268</v>
      </c>
      <c r="BK197" s="178">
        <f t="shared" si="53"/>
        <v>1006.8685564585855</v>
      </c>
      <c r="BL197" s="178">
        <f t="shared" si="53"/>
        <v>1134.1296022825525</v>
      </c>
      <c r="BM197" s="178">
        <f t="shared" si="53"/>
        <v>1872.1498848348606</v>
      </c>
      <c r="BN197" s="178">
        <f t="shared" si="53"/>
        <v>1131.7948565960123</v>
      </c>
      <c r="BO197" s="178">
        <f t="shared" si="53"/>
        <v>939.86309319762881</v>
      </c>
      <c r="BP197" s="178">
        <f t="shared" si="53"/>
        <v>1036.1758542370774</v>
      </c>
      <c r="BQ197" s="178">
        <f t="shared" ref="BQ197" si="54">IFERROR(BQ157/BQ36,"-")</f>
        <v>925.96988135308015</v>
      </c>
      <c r="BR197" s="178">
        <f t="shared" si="52"/>
        <v>1135.4662051064706</v>
      </c>
      <c r="BS197" s="178">
        <f t="shared" si="52"/>
        <v>1143.4960168369362</v>
      </c>
      <c r="BT197" s="178">
        <f t="shared" si="52"/>
        <v>1222.6197249146019</v>
      </c>
      <c r="BU197" s="178">
        <f t="shared" si="52"/>
        <v>1126.9448432931345</v>
      </c>
    </row>
    <row r="198" spans="1:73" outlineLevel="1">
      <c r="A198" s="355"/>
      <c r="B198" s="163" t="s">
        <v>74</v>
      </c>
      <c r="F198" s="178" t="str">
        <f t="shared" ref="F198:BQ201" si="55">IFERROR(F158/F37,"-")</f>
        <v>-</v>
      </c>
      <c r="G198" s="178" t="str">
        <f t="shared" si="55"/>
        <v>-</v>
      </c>
      <c r="H198" s="178" t="str">
        <f t="shared" si="55"/>
        <v>-</v>
      </c>
      <c r="I198" s="178" t="str">
        <f t="shared" si="55"/>
        <v>-</v>
      </c>
      <c r="J198" s="178" t="str">
        <f t="shared" si="55"/>
        <v>-</v>
      </c>
      <c r="K198" s="178" t="str">
        <f t="shared" si="55"/>
        <v>-</v>
      </c>
      <c r="L198" s="178" t="str">
        <f t="shared" si="55"/>
        <v>-</v>
      </c>
      <c r="M198" s="178" t="str">
        <f t="shared" si="55"/>
        <v>-</v>
      </c>
      <c r="N198" s="178" t="str">
        <f t="shared" si="55"/>
        <v>-</v>
      </c>
      <c r="O198" s="178" t="str">
        <f t="shared" si="55"/>
        <v>-</v>
      </c>
      <c r="P198" s="178" t="str">
        <f t="shared" si="55"/>
        <v>-</v>
      </c>
      <c r="Q198" s="178" t="str">
        <f t="shared" si="55"/>
        <v>-</v>
      </c>
      <c r="R198" s="178" t="str">
        <f t="shared" si="55"/>
        <v>-</v>
      </c>
      <c r="S198" s="178" t="str">
        <f t="shared" si="55"/>
        <v>-</v>
      </c>
      <c r="T198" s="178" t="str">
        <f t="shared" si="55"/>
        <v>-</v>
      </c>
      <c r="U198" s="178" t="str">
        <f t="shared" si="55"/>
        <v>-</v>
      </c>
      <c r="V198" s="178" t="str">
        <f t="shared" si="55"/>
        <v>-</v>
      </c>
      <c r="W198" s="178" t="str">
        <f t="shared" si="55"/>
        <v>-</v>
      </c>
      <c r="X198" s="178" t="str">
        <f t="shared" si="55"/>
        <v>-</v>
      </c>
      <c r="Y198" s="178" t="str">
        <f t="shared" si="55"/>
        <v>-</v>
      </c>
      <c r="Z198" s="178" t="str">
        <f t="shared" si="55"/>
        <v>-</v>
      </c>
      <c r="AA198" s="178" t="str">
        <f t="shared" si="55"/>
        <v>-</v>
      </c>
      <c r="AB198" s="178" t="str">
        <f t="shared" si="55"/>
        <v>-</v>
      </c>
      <c r="AC198" s="178" t="str">
        <f t="shared" si="55"/>
        <v>-</v>
      </c>
      <c r="AD198" s="178" t="str">
        <f t="shared" si="55"/>
        <v>-</v>
      </c>
      <c r="AE198" s="178" t="str">
        <f t="shared" si="55"/>
        <v>-</v>
      </c>
      <c r="AF198" s="178" t="str">
        <f t="shared" si="55"/>
        <v>-</v>
      </c>
      <c r="AG198" s="178" t="str">
        <f t="shared" si="55"/>
        <v>-</v>
      </c>
      <c r="AH198" s="178" t="str">
        <f t="shared" si="55"/>
        <v>-</v>
      </c>
      <c r="AI198" s="178" t="str">
        <f t="shared" si="55"/>
        <v>-</v>
      </c>
      <c r="AJ198" s="178" t="str">
        <f t="shared" si="55"/>
        <v>-</v>
      </c>
      <c r="AK198" s="178" t="str">
        <f t="shared" si="55"/>
        <v>-</v>
      </c>
      <c r="AL198" s="178" t="str">
        <f t="shared" si="55"/>
        <v>-</v>
      </c>
      <c r="AM198" s="178" t="str">
        <f t="shared" si="55"/>
        <v>-</v>
      </c>
      <c r="AN198" s="178" t="str">
        <f t="shared" si="55"/>
        <v>-</v>
      </c>
      <c r="AO198" s="178">
        <f t="shared" si="55"/>
        <v>1494.1983083612408</v>
      </c>
      <c r="AP198" s="178">
        <f t="shared" si="55"/>
        <v>769.46864579972032</v>
      </c>
      <c r="AQ198" s="178">
        <f t="shared" si="55"/>
        <v>759.03517263633432</v>
      </c>
      <c r="AR198" s="178">
        <f t="shared" si="55"/>
        <v>812.51911907066801</v>
      </c>
      <c r="AS198" s="178">
        <f t="shared" si="55"/>
        <v>876.88654785622668</v>
      </c>
      <c r="AT198" s="178">
        <f t="shared" si="55"/>
        <v>981.73082066537484</v>
      </c>
      <c r="AU198" s="178">
        <f t="shared" si="55"/>
        <v>893.91665074643163</v>
      </c>
      <c r="AV198" s="178">
        <f t="shared" si="55"/>
        <v>914.95515952075539</v>
      </c>
      <c r="AW198" s="178">
        <f t="shared" si="55"/>
        <v>901.00032149909191</v>
      </c>
      <c r="AX198" s="178">
        <f t="shared" si="55"/>
        <v>809.15772827657656</v>
      </c>
      <c r="AY198" s="178">
        <f t="shared" si="55"/>
        <v>897.29108160427518</v>
      </c>
      <c r="AZ198" s="178">
        <f t="shared" si="55"/>
        <v>944.75096109278297</v>
      </c>
      <c r="BA198" s="178">
        <f t="shared" si="55"/>
        <v>1574.5432559914932</v>
      </c>
      <c r="BB198" s="178">
        <f t="shared" si="55"/>
        <v>890.29087431988364</v>
      </c>
      <c r="BC198" s="178">
        <f t="shared" si="55"/>
        <v>793.27800651220366</v>
      </c>
      <c r="BD198" s="178">
        <f t="shared" si="55"/>
        <v>931.45006862032778</v>
      </c>
      <c r="BE198" s="178">
        <f t="shared" si="55"/>
        <v>897.62477462931565</v>
      </c>
      <c r="BF198" s="178">
        <f t="shared" si="55"/>
        <v>964.22157353851117</v>
      </c>
      <c r="BG198" s="178">
        <f t="shared" si="55"/>
        <v>965.03364983726499</v>
      </c>
      <c r="BH198" s="178">
        <f t="shared" si="55"/>
        <v>998.60844070258497</v>
      </c>
      <c r="BI198" s="178">
        <f t="shared" si="55"/>
        <v>932.40447050595799</v>
      </c>
      <c r="BJ198" s="178">
        <f t="shared" si="55"/>
        <v>877.24796627118189</v>
      </c>
      <c r="BK198" s="178">
        <f t="shared" si="55"/>
        <v>943.35875209237656</v>
      </c>
      <c r="BL198" s="178">
        <f t="shared" si="55"/>
        <v>1118.166551628226</v>
      </c>
      <c r="BM198" s="178">
        <f t="shared" si="55"/>
        <v>1713.4879933010993</v>
      </c>
      <c r="BN198" s="178">
        <f t="shared" si="55"/>
        <v>944.17884093020086</v>
      </c>
      <c r="BO198" s="178">
        <f t="shared" si="55"/>
        <v>839.74494641278557</v>
      </c>
      <c r="BP198" s="178">
        <f t="shared" si="55"/>
        <v>1030.2815625282774</v>
      </c>
      <c r="BQ198" s="178">
        <f t="shared" si="55"/>
        <v>925.89589584992359</v>
      </c>
      <c r="BR198" s="178">
        <f t="shared" si="52"/>
        <v>1081.2683278344705</v>
      </c>
      <c r="BS198" s="178">
        <f t="shared" si="52"/>
        <v>1082.4194189560812</v>
      </c>
      <c r="BT198" s="178">
        <f t="shared" si="52"/>
        <v>1053.1981093300451</v>
      </c>
      <c r="BU198" s="178">
        <f t="shared" si="52"/>
        <v>1058.7274690657282</v>
      </c>
    </row>
    <row r="199" spans="1:73" outlineLevel="1">
      <c r="A199" s="355"/>
      <c r="B199" s="163" t="s">
        <v>77</v>
      </c>
      <c r="F199" s="178" t="str">
        <f t="shared" si="55"/>
        <v>-</v>
      </c>
      <c r="G199" s="178" t="str">
        <f t="shared" si="55"/>
        <v>-</v>
      </c>
      <c r="H199" s="178" t="str">
        <f t="shared" si="55"/>
        <v>-</v>
      </c>
      <c r="I199" s="178" t="str">
        <f t="shared" si="55"/>
        <v>-</v>
      </c>
      <c r="J199" s="178" t="str">
        <f t="shared" si="55"/>
        <v>-</v>
      </c>
      <c r="K199" s="178" t="str">
        <f t="shared" si="55"/>
        <v>-</v>
      </c>
      <c r="L199" s="178" t="str">
        <f t="shared" si="55"/>
        <v>-</v>
      </c>
      <c r="M199" s="178" t="str">
        <f t="shared" si="55"/>
        <v>-</v>
      </c>
      <c r="N199" s="178" t="str">
        <f t="shared" si="55"/>
        <v>-</v>
      </c>
      <c r="O199" s="178" t="str">
        <f t="shared" si="55"/>
        <v>-</v>
      </c>
      <c r="P199" s="178" t="str">
        <f t="shared" si="55"/>
        <v>-</v>
      </c>
      <c r="Q199" s="178" t="str">
        <f t="shared" si="55"/>
        <v>-</v>
      </c>
      <c r="R199" s="178" t="str">
        <f t="shared" si="55"/>
        <v>-</v>
      </c>
      <c r="S199" s="178" t="str">
        <f t="shared" si="55"/>
        <v>-</v>
      </c>
      <c r="T199" s="178" t="str">
        <f t="shared" si="55"/>
        <v>-</v>
      </c>
      <c r="U199" s="178" t="str">
        <f t="shared" si="55"/>
        <v>-</v>
      </c>
      <c r="V199" s="178" t="str">
        <f t="shared" si="55"/>
        <v>-</v>
      </c>
      <c r="W199" s="178" t="str">
        <f t="shared" si="55"/>
        <v>-</v>
      </c>
      <c r="X199" s="178" t="str">
        <f t="shared" si="55"/>
        <v>-</v>
      </c>
      <c r="Y199" s="178" t="str">
        <f t="shared" si="55"/>
        <v>-</v>
      </c>
      <c r="Z199" s="178" t="str">
        <f t="shared" si="55"/>
        <v>-</v>
      </c>
      <c r="AA199" s="178" t="str">
        <f t="shared" si="55"/>
        <v>-</v>
      </c>
      <c r="AB199" s="178" t="str">
        <f t="shared" si="55"/>
        <v>-</v>
      </c>
      <c r="AC199" s="178" t="str">
        <f t="shared" si="55"/>
        <v>-</v>
      </c>
      <c r="AD199" s="178" t="str">
        <f t="shared" si="55"/>
        <v>-</v>
      </c>
      <c r="AE199" s="178" t="str">
        <f t="shared" si="55"/>
        <v>-</v>
      </c>
      <c r="AF199" s="178" t="str">
        <f t="shared" si="55"/>
        <v>-</v>
      </c>
      <c r="AG199" s="178" t="str">
        <f t="shared" si="55"/>
        <v>-</v>
      </c>
      <c r="AH199" s="178" t="str">
        <f t="shared" si="55"/>
        <v>-</v>
      </c>
      <c r="AI199" s="178" t="str">
        <f t="shared" si="55"/>
        <v>-</v>
      </c>
      <c r="AJ199" s="178" t="str">
        <f t="shared" si="55"/>
        <v>-</v>
      </c>
      <c r="AK199" s="178" t="str">
        <f t="shared" si="55"/>
        <v>-</v>
      </c>
      <c r="AL199" s="178" t="str">
        <f t="shared" si="55"/>
        <v>-</v>
      </c>
      <c r="AM199" s="178" t="str">
        <f t="shared" si="55"/>
        <v>-</v>
      </c>
      <c r="AN199" s="178" t="str">
        <f t="shared" si="55"/>
        <v>-</v>
      </c>
      <c r="AO199" s="178" t="str">
        <f t="shared" si="55"/>
        <v>-</v>
      </c>
      <c r="AP199" s="178" t="str">
        <f t="shared" si="55"/>
        <v>-</v>
      </c>
      <c r="AQ199" s="178" t="str">
        <f t="shared" si="55"/>
        <v>-</v>
      </c>
      <c r="AR199" s="178" t="str">
        <f t="shared" si="55"/>
        <v>-</v>
      </c>
      <c r="AS199" s="178" t="str">
        <f t="shared" si="55"/>
        <v>-</v>
      </c>
      <c r="AT199" s="178" t="str">
        <f t="shared" si="55"/>
        <v>-</v>
      </c>
      <c r="AU199" s="178" t="str">
        <f t="shared" si="55"/>
        <v>-</v>
      </c>
      <c r="AV199" s="178" t="str">
        <f t="shared" si="55"/>
        <v>-</v>
      </c>
      <c r="AW199" s="178" t="str">
        <f t="shared" si="55"/>
        <v>-</v>
      </c>
      <c r="AX199" s="178" t="str">
        <f t="shared" si="55"/>
        <v>-</v>
      </c>
      <c r="AY199" s="178" t="str">
        <f t="shared" si="55"/>
        <v>-</v>
      </c>
      <c r="AZ199" s="178" t="str">
        <f t="shared" si="55"/>
        <v>-</v>
      </c>
      <c r="BA199" s="178">
        <f t="shared" si="55"/>
        <v>1513.2373002518473</v>
      </c>
      <c r="BB199" s="178">
        <f t="shared" si="55"/>
        <v>943.88669855401031</v>
      </c>
      <c r="BC199" s="178">
        <f t="shared" si="55"/>
        <v>812.57966767121013</v>
      </c>
      <c r="BD199" s="178">
        <f t="shared" si="55"/>
        <v>889.40921783848046</v>
      </c>
      <c r="BE199" s="178">
        <f t="shared" si="55"/>
        <v>929.16428650473074</v>
      </c>
      <c r="BF199" s="178">
        <f t="shared" si="55"/>
        <v>973.15595999557365</v>
      </c>
      <c r="BG199" s="178">
        <f t="shared" si="55"/>
        <v>965.53397062078125</v>
      </c>
      <c r="BH199" s="178">
        <f t="shared" si="55"/>
        <v>979.14785615491007</v>
      </c>
      <c r="BI199" s="178">
        <f t="shared" si="55"/>
        <v>880.66416934056213</v>
      </c>
      <c r="BJ199" s="178">
        <f t="shared" si="55"/>
        <v>879.45755476875399</v>
      </c>
      <c r="BK199" s="178">
        <f t="shared" si="55"/>
        <v>958.66128125691546</v>
      </c>
      <c r="BL199" s="178">
        <f t="shared" si="55"/>
        <v>1055.4930082841731</v>
      </c>
      <c r="BM199" s="178">
        <f t="shared" si="55"/>
        <v>1672.9974837286582</v>
      </c>
      <c r="BN199" s="178">
        <f t="shared" si="55"/>
        <v>1010.2577719396094</v>
      </c>
      <c r="BO199" s="178">
        <f t="shared" si="55"/>
        <v>876.85592115312465</v>
      </c>
      <c r="BP199" s="178">
        <f t="shared" si="55"/>
        <v>1008.1049674996998</v>
      </c>
      <c r="BQ199" s="178">
        <f t="shared" si="55"/>
        <v>916.63199499729785</v>
      </c>
      <c r="BR199" s="178">
        <f t="shared" si="52"/>
        <v>1082.2524919140637</v>
      </c>
      <c r="BS199" s="178">
        <f t="shared" si="52"/>
        <v>1069.827729239561</v>
      </c>
      <c r="BT199" s="178">
        <f t="shared" si="52"/>
        <v>1076.0799715452283</v>
      </c>
      <c r="BU199" s="178">
        <f t="shared" si="52"/>
        <v>1048.0755285223265</v>
      </c>
    </row>
    <row r="200" spans="1:73" outlineLevel="1">
      <c r="A200" s="355"/>
      <c r="B200" s="163" t="s">
        <v>166</v>
      </c>
      <c r="F200" s="178" t="str">
        <f t="shared" si="55"/>
        <v>-</v>
      </c>
      <c r="G200" s="178" t="str">
        <f t="shared" si="55"/>
        <v>-</v>
      </c>
      <c r="H200" s="178" t="str">
        <f t="shared" si="55"/>
        <v>-</v>
      </c>
      <c r="I200" s="178" t="str">
        <f t="shared" si="55"/>
        <v>-</v>
      </c>
      <c r="J200" s="178" t="str">
        <f t="shared" si="55"/>
        <v>-</v>
      </c>
      <c r="K200" s="178" t="str">
        <f t="shared" si="55"/>
        <v>-</v>
      </c>
      <c r="L200" s="178" t="str">
        <f t="shared" si="55"/>
        <v>-</v>
      </c>
      <c r="M200" s="178" t="str">
        <f t="shared" si="55"/>
        <v>-</v>
      </c>
      <c r="N200" s="178" t="str">
        <f t="shared" si="55"/>
        <v>-</v>
      </c>
      <c r="O200" s="178" t="str">
        <f t="shared" si="55"/>
        <v>-</v>
      </c>
      <c r="P200" s="178" t="str">
        <f t="shared" si="55"/>
        <v>-</v>
      </c>
      <c r="Q200" s="178" t="str">
        <f t="shared" si="55"/>
        <v>-</v>
      </c>
      <c r="R200" s="178" t="str">
        <f t="shared" si="55"/>
        <v>-</v>
      </c>
      <c r="S200" s="178" t="str">
        <f t="shared" si="55"/>
        <v>-</v>
      </c>
      <c r="T200" s="178" t="str">
        <f t="shared" si="55"/>
        <v>-</v>
      </c>
      <c r="U200" s="178" t="str">
        <f t="shared" si="55"/>
        <v>-</v>
      </c>
      <c r="V200" s="178" t="str">
        <f t="shared" si="55"/>
        <v>-</v>
      </c>
      <c r="W200" s="178" t="str">
        <f t="shared" si="55"/>
        <v>-</v>
      </c>
      <c r="X200" s="178" t="str">
        <f t="shared" si="55"/>
        <v>-</v>
      </c>
      <c r="Y200" s="178" t="str">
        <f t="shared" si="55"/>
        <v>-</v>
      </c>
      <c r="Z200" s="178" t="str">
        <f t="shared" si="55"/>
        <v>-</v>
      </c>
      <c r="AA200" s="178" t="str">
        <f t="shared" si="55"/>
        <v>-</v>
      </c>
      <c r="AB200" s="178" t="str">
        <f t="shared" si="55"/>
        <v>-</v>
      </c>
      <c r="AC200" s="178" t="str">
        <f t="shared" si="55"/>
        <v>-</v>
      </c>
      <c r="AD200" s="178" t="str">
        <f t="shared" si="55"/>
        <v>-</v>
      </c>
      <c r="AE200" s="178" t="str">
        <f t="shared" si="55"/>
        <v>-</v>
      </c>
      <c r="AF200" s="178" t="str">
        <f t="shared" si="55"/>
        <v>-</v>
      </c>
      <c r="AG200" s="178" t="str">
        <f t="shared" si="55"/>
        <v>-</v>
      </c>
      <c r="AH200" s="178" t="str">
        <f t="shared" si="55"/>
        <v>-</v>
      </c>
      <c r="AI200" s="178" t="str">
        <f t="shared" si="55"/>
        <v>-</v>
      </c>
      <c r="AJ200" s="178" t="str">
        <f t="shared" si="55"/>
        <v>-</v>
      </c>
      <c r="AK200" s="178" t="str">
        <f t="shared" si="55"/>
        <v>-</v>
      </c>
      <c r="AL200" s="178" t="str">
        <f t="shared" si="55"/>
        <v>-</v>
      </c>
      <c r="AM200" s="178" t="str">
        <f t="shared" si="55"/>
        <v>-</v>
      </c>
      <c r="AN200" s="178" t="str">
        <f t="shared" si="55"/>
        <v>-</v>
      </c>
      <c r="AO200" s="178" t="str">
        <f t="shared" si="55"/>
        <v>-</v>
      </c>
      <c r="AP200" s="178" t="str">
        <f t="shared" si="55"/>
        <v>-</v>
      </c>
      <c r="AQ200" s="178" t="str">
        <f t="shared" si="55"/>
        <v>-</v>
      </c>
      <c r="AR200" s="178" t="str">
        <f t="shared" si="55"/>
        <v>-</v>
      </c>
      <c r="AS200" s="178" t="str">
        <f t="shared" si="55"/>
        <v>-</v>
      </c>
      <c r="AT200" s="178" t="str">
        <f t="shared" si="55"/>
        <v>-</v>
      </c>
      <c r="AU200" s="178" t="str">
        <f t="shared" si="55"/>
        <v>-</v>
      </c>
      <c r="AV200" s="178" t="str">
        <f t="shared" si="55"/>
        <v>-</v>
      </c>
      <c r="AW200" s="178" t="str">
        <f t="shared" si="55"/>
        <v>-</v>
      </c>
      <c r="AX200" s="178" t="str">
        <f t="shared" si="55"/>
        <v>-</v>
      </c>
      <c r="AY200" s="178" t="str">
        <f t="shared" si="55"/>
        <v>-</v>
      </c>
      <c r="AZ200" s="178" t="str">
        <f t="shared" si="55"/>
        <v>-</v>
      </c>
      <c r="BA200" s="178" t="str">
        <f t="shared" si="55"/>
        <v>-</v>
      </c>
      <c r="BB200" s="178" t="str">
        <f t="shared" si="55"/>
        <v>-</v>
      </c>
      <c r="BC200" s="178" t="str">
        <f t="shared" si="55"/>
        <v>-</v>
      </c>
      <c r="BD200" s="178" t="str">
        <f t="shared" si="55"/>
        <v>-</v>
      </c>
      <c r="BE200" s="178" t="str">
        <f t="shared" si="55"/>
        <v>-</v>
      </c>
      <c r="BF200" s="178" t="str">
        <f t="shared" si="55"/>
        <v>-</v>
      </c>
      <c r="BG200" s="178" t="str">
        <f t="shared" si="55"/>
        <v>-</v>
      </c>
      <c r="BH200" s="178" t="str">
        <f t="shared" si="55"/>
        <v>-</v>
      </c>
      <c r="BI200" s="178" t="str">
        <f t="shared" si="55"/>
        <v>-</v>
      </c>
      <c r="BJ200" s="178" t="str">
        <f t="shared" si="55"/>
        <v>-</v>
      </c>
      <c r="BK200" s="178" t="str">
        <f t="shared" si="55"/>
        <v>-</v>
      </c>
      <c r="BL200" s="178" t="str">
        <f t="shared" si="55"/>
        <v>-</v>
      </c>
      <c r="BM200" s="178">
        <f t="shared" si="55"/>
        <v>1456.2733556592186</v>
      </c>
      <c r="BN200" s="178">
        <f t="shared" si="55"/>
        <v>784.09757236444318</v>
      </c>
      <c r="BO200" s="178">
        <f t="shared" si="55"/>
        <v>680.8390524812861</v>
      </c>
      <c r="BP200" s="178">
        <f t="shared" si="55"/>
        <v>875.65272545249331</v>
      </c>
      <c r="BQ200" s="178">
        <f t="shared" si="55"/>
        <v>776.74951682559879</v>
      </c>
      <c r="BR200" s="178">
        <f t="shared" si="52"/>
        <v>930.80194776962992</v>
      </c>
      <c r="BS200" s="178">
        <f t="shared" si="52"/>
        <v>875.12417031390396</v>
      </c>
      <c r="BT200" s="178">
        <f t="shared" si="52"/>
        <v>968.48727631083159</v>
      </c>
      <c r="BU200" s="178">
        <f t="shared" si="52"/>
        <v>833.5755178110777</v>
      </c>
    </row>
    <row r="201" spans="1:73" outlineLevel="1">
      <c r="A201" s="355"/>
      <c r="B201" s="163" t="s">
        <v>167</v>
      </c>
      <c r="F201" s="178" t="str">
        <f t="shared" si="55"/>
        <v>-</v>
      </c>
      <c r="G201" s="178" t="str">
        <f t="shared" si="55"/>
        <v>-</v>
      </c>
      <c r="H201" s="178" t="str">
        <f t="shared" si="55"/>
        <v>-</v>
      </c>
      <c r="I201" s="178" t="str">
        <f t="shared" si="55"/>
        <v>-</v>
      </c>
      <c r="J201" s="178" t="str">
        <f t="shared" si="55"/>
        <v>-</v>
      </c>
      <c r="K201" s="178" t="str">
        <f t="shared" si="55"/>
        <v>-</v>
      </c>
      <c r="L201" s="178" t="str">
        <f t="shared" si="55"/>
        <v>-</v>
      </c>
      <c r="M201" s="178" t="str">
        <f t="shared" si="55"/>
        <v>-</v>
      </c>
      <c r="N201" s="178" t="str">
        <f t="shared" si="55"/>
        <v>-</v>
      </c>
      <c r="O201" s="178" t="str">
        <f t="shared" si="55"/>
        <v>-</v>
      </c>
      <c r="P201" s="178" t="str">
        <f t="shared" si="55"/>
        <v>-</v>
      </c>
      <c r="Q201" s="178" t="str">
        <f t="shared" si="55"/>
        <v>-</v>
      </c>
      <c r="R201" s="178" t="str">
        <f t="shared" si="55"/>
        <v>-</v>
      </c>
      <c r="S201" s="178" t="str">
        <f t="shared" si="55"/>
        <v>-</v>
      </c>
      <c r="T201" s="178" t="str">
        <f t="shared" si="55"/>
        <v>-</v>
      </c>
      <c r="U201" s="178" t="str">
        <f t="shared" si="55"/>
        <v>-</v>
      </c>
      <c r="V201" s="178" t="str">
        <f t="shared" si="55"/>
        <v>-</v>
      </c>
      <c r="W201" s="178" t="str">
        <f t="shared" si="55"/>
        <v>-</v>
      </c>
      <c r="X201" s="178" t="str">
        <f t="shared" si="55"/>
        <v>-</v>
      </c>
      <c r="Y201" s="178" t="str">
        <f t="shared" si="55"/>
        <v>-</v>
      </c>
      <c r="Z201" s="178" t="str">
        <f t="shared" si="55"/>
        <v>-</v>
      </c>
      <c r="AA201" s="178" t="str">
        <f t="shared" si="55"/>
        <v>-</v>
      </c>
      <c r="AB201" s="178" t="str">
        <f t="shared" si="55"/>
        <v>-</v>
      </c>
      <c r="AC201" s="178" t="str">
        <f t="shared" si="55"/>
        <v>-</v>
      </c>
      <c r="AD201" s="178" t="str">
        <f t="shared" si="55"/>
        <v>-</v>
      </c>
      <c r="AE201" s="178" t="str">
        <f t="shared" si="55"/>
        <v>-</v>
      </c>
      <c r="AF201" s="178" t="str">
        <f t="shared" si="55"/>
        <v>-</v>
      </c>
      <c r="AG201" s="178" t="str">
        <f t="shared" si="55"/>
        <v>-</v>
      </c>
      <c r="AH201" s="178" t="str">
        <f t="shared" si="55"/>
        <v>-</v>
      </c>
      <c r="AI201" s="178" t="str">
        <f t="shared" si="55"/>
        <v>-</v>
      </c>
      <c r="AJ201" s="178" t="str">
        <f t="shared" si="55"/>
        <v>-</v>
      </c>
      <c r="AK201" s="178" t="str">
        <f t="shared" si="55"/>
        <v>-</v>
      </c>
      <c r="AL201" s="178" t="str">
        <f t="shared" si="55"/>
        <v>-</v>
      </c>
      <c r="AM201" s="178" t="str">
        <f t="shared" si="55"/>
        <v>-</v>
      </c>
      <c r="AN201" s="178" t="str">
        <f t="shared" si="55"/>
        <v>-</v>
      </c>
      <c r="AO201" s="178" t="str">
        <f t="shared" si="55"/>
        <v>-</v>
      </c>
      <c r="AP201" s="178" t="str">
        <f t="shared" si="55"/>
        <v>-</v>
      </c>
      <c r="AQ201" s="178" t="str">
        <f t="shared" si="55"/>
        <v>-</v>
      </c>
      <c r="AR201" s="178" t="str">
        <f t="shared" si="55"/>
        <v>-</v>
      </c>
      <c r="AS201" s="178" t="str">
        <f t="shared" si="55"/>
        <v>-</v>
      </c>
      <c r="AT201" s="178" t="str">
        <f t="shared" si="55"/>
        <v>-</v>
      </c>
      <c r="AU201" s="178" t="str">
        <f t="shared" si="55"/>
        <v>-</v>
      </c>
      <c r="AV201" s="178" t="str">
        <f t="shared" si="55"/>
        <v>-</v>
      </c>
      <c r="AW201" s="178" t="str">
        <f t="shared" si="55"/>
        <v>-</v>
      </c>
      <c r="AX201" s="178" t="str">
        <f t="shared" si="55"/>
        <v>-</v>
      </c>
      <c r="AY201" s="178" t="str">
        <f t="shared" si="55"/>
        <v>-</v>
      </c>
      <c r="AZ201" s="178" t="str">
        <f t="shared" si="55"/>
        <v>-</v>
      </c>
      <c r="BA201" s="178" t="str">
        <f t="shared" si="55"/>
        <v>-</v>
      </c>
      <c r="BB201" s="178" t="str">
        <f t="shared" si="55"/>
        <v>-</v>
      </c>
      <c r="BC201" s="178" t="str">
        <f t="shared" si="55"/>
        <v>-</v>
      </c>
      <c r="BD201" s="178" t="str">
        <f t="shared" si="55"/>
        <v>-</v>
      </c>
      <c r="BE201" s="178" t="str">
        <f t="shared" si="55"/>
        <v>-</v>
      </c>
      <c r="BF201" s="178" t="str">
        <f t="shared" si="55"/>
        <v>-</v>
      </c>
      <c r="BG201" s="178" t="str">
        <f t="shared" si="55"/>
        <v>-</v>
      </c>
      <c r="BH201" s="178" t="str">
        <f t="shared" si="55"/>
        <v>-</v>
      </c>
      <c r="BI201" s="178" t="str">
        <f t="shared" si="55"/>
        <v>-</v>
      </c>
      <c r="BJ201" s="178" t="str">
        <f t="shared" si="55"/>
        <v>-</v>
      </c>
      <c r="BK201" s="178" t="str">
        <f t="shared" si="55"/>
        <v>-</v>
      </c>
      <c r="BL201" s="178" t="str">
        <f t="shared" si="55"/>
        <v>-</v>
      </c>
      <c r="BM201" s="178" t="str">
        <f t="shared" si="55"/>
        <v>-</v>
      </c>
      <c r="BN201" s="178">
        <f t="shared" si="55"/>
        <v>981.95183413175062</v>
      </c>
      <c r="BO201" s="178">
        <f t="shared" si="55"/>
        <v>852.38030740570866</v>
      </c>
      <c r="BP201" s="178">
        <f t="shared" si="55"/>
        <v>968.2</v>
      </c>
      <c r="BQ201" s="178">
        <f t="shared" ref="BQ201" si="56">IFERROR(BQ161/BQ40,"-")</f>
        <v>818.53228114000228</v>
      </c>
      <c r="BR201" s="178">
        <f t="shared" si="52"/>
        <v>968.96977404337463</v>
      </c>
      <c r="BS201" s="178">
        <f t="shared" si="52"/>
        <v>923.42995344612245</v>
      </c>
      <c r="BT201" s="178">
        <f t="shared" si="52"/>
        <v>970.99915975928241</v>
      </c>
      <c r="BU201" s="178">
        <f t="shared" si="52"/>
        <v>917.0074713296242</v>
      </c>
    </row>
    <row r="202" spans="1:73" outlineLevel="1">
      <c r="A202" s="355"/>
      <c r="B202" s="163" t="s">
        <v>168</v>
      </c>
      <c r="F202" s="178" t="str">
        <f t="shared" ref="F202:BQ204" si="57">IFERROR(F162/F41,"-")</f>
        <v>-</v>
      </c>
      <c r="G202" s="178" t="str">
        <f t="shared" si="57"/>
        <v>-</v>
      </c>
      <c r="H202" s="178" t="str">
        <f t="shared" si="57"/>
        <v>-</v>
      </c>
      <c r="I202" s="178" t="str">
        <f t="shared" si="57"/>
        <v>-</v>
      </c>
      <c r="J202" s="178" t="str">
        <f t="shared" si="57"/>
        <v>-</v>
      </c>
      <c r="K202" s="178" t="str">
        <f t="shared" si="57"/>
        <v>-</v>
      </c>
      <c r="L202" s="178" t="str">
        <f t="shared" si="57"/>
        <v>-</v>
      </c>
      <c r="M202" s="178" t="str">
        <f t="shared" si="57"/>
        <v>-</v>
      </c>
      <c r="N202" s="178" t="str">
        <f t="shared" si="57"/>
        <v>-</v>
      </c>
      <c r="O202" s="178" t="str">
        <f t="shared" si="57"/>
        <v>-</v>
      </c>
      <c r="P202" s="178" t="str">
        <f t="shared" si="57"/>
        <v>-</v>
      </c>
      <c r="Q202" s="178" t="str">
        <f t="shared" si="57"/>
        <v>-</v>
      </c>
      <c r="R202" s="178" t="str">
        <f t="shared" si="57"/>
        <v>-</v>
      </c>
      <c r="S202" s="178" t="str">
        <f t="shared" si="57"/>
        <v>-</v>
      </c>
      <c r="T202" s="178" t="str">
        <f t="shared" si="57"/>
        <v>-</v>
      </c>
      <c r="U202" s="178" t="str">
        <f t="shared" si="57"/>
        <v>-</v>
      </c>
      <c r="V202" s="178" t="str">
        <f t="shared" si="57"/>
        <v>-</v>
      </c>
      <c r="W202" s="178" t="str">
        <f t="shared" si="57"/>
        <v>-</v>
      </c>
      <c r="X202" s="178" t="str">
        <f t="shared" si="57"/>
        <v>-</v>
      </c>
      <c r="Y202" s="178" t="str">
        <f t="shared" si="57"/>
        <v>-</v>
      </c>
      <c r="Z202" s="178" t="str">
        <f t="shared" si="57"/>
        <v>-</v>
      </c>
      <c r="AA202" s="178" t="str">
        <f t="shared" si="57"/>
        <v>-</v>
      </c>
      <c r="AB202" s="178" t="str">
        <f t="shared" si="57"/>
        <v>-</v>
      </c>
      <c r="AC202" s="178" t="str">
        <f t="shared" si="57"/>
        <v>-</v>
      </c>
      <c r="AD202" s="178" t="str">
        <f t="shared" si="57"/>
        <v>-</v>
      </c>
      <c r="AE202" s="178" t="str">
        <f t="shared" si="57"/>
        <v>-</v>
      </c>
      <c r="AF202" s="178" t="str">
        <f t="shared" si="57"/>
        <v>-</v>
      </c>
      <c r="AG202" s="178" t="str">
        <f t="shared" si="57"/>
        <v>-</v>
      </c>
      <c r="AH202" s="178" t="str">
        <f t="shared" si="57"/>
        <v>-</v>
      </c>
      <c r="AI202" s="178" t="str">
        <f t="shared" si="57"/>
        <v>-</v>
      </c>
      <c r="AJ202" s="178" t="str">
        <f t="shared" si="57"/>
        <v>-</v>
      </c>
      <c r="AK202" s="178" t="str">
        <f t="shared" si="57"/>
        <v>-</v>
      </c>
      <c r="AL202" s="178" t="str">
        <f t="shared" si="57"/>
        <v>-</v>
      </c>
      <c r="AM202" s="178" t="str">
        <f t="shared" si="57"/>
        <v>-</v>
      </c>
      <c r="AN202" s="178" t="str">
        <f t="shared" si="57"/>
        <v>-</v>
      </c>
      <c r="AO202" s="178" t="str">
        <f t="shared" si="57"/>
        <v>-</v>
      </c>
      <c r="AP202" s="178" t="str">
        <f t="shared" si="57"/>
        <v>-</v>
      </c>
      <c r="AQ202" s="178" t="str">
        <f t="shared" si="57"/>
        <v>-</v>
      </c>
      <c r="AR202" s="178" t="str">
        <f t="shared" si="57"/>
        <v>-</v>
      </c>
      <c r="AS202" s="178" t="str">
        <f t="shared" si="57"/>
        <v>-</v>
      </c>
      <c r="AT202" s="178" t="str">
        <f t="shared" si="57"/>
        <v>-</v>
      </c>
      <c r="AU202" s="178" t="str">
        <f t="shared" si="57"/>
        <v>-</v>
      </c>
      <c r="AV202" s="178" t="str">
        <f t="shared" si="57"/>
        <v>-</v>
      </c>
      <c r="AW202" s="178" t="str">
        <f t="shared" si="57"/>
        <v>-</v>
      </c>
      <c r="AX202" s="178" t="str">
        <f t="shared" si="57"/>
        <v>-</v>
      </c>
      <c r="AY202" s="178" t="str">
        <f t="shared" si="57"/>
        <v>-</v>
      </c>
      <c r="AZ202" s="178" t="str">
        <f t="shared" si="57"/>
        <v>-</v>
      </c>
      <c r="BA202" s="178" t="str">
        <f t="shared" si="57"/>
        <v>-</v>
      </c>
      <c r="BB202" s="178" t="str">
        <f t="shared" si="57"/>
        <v>-</v>
      </c>
      <c r="BC202" s="178" t="str">
        <f t="shared" si="57"/>
        <v>-</v>
      </c>
      <c r="BD202" s="178" t="str">
        <f t="shared" si="57"/>
        <v>-</v>
      </c>
      <c r="BE202" s="178" t="str">
        <f t="shared" si="57"/>
        <v>-</v>
      </c>
      <c r="BF202" s="178" t="str">
        <f t="shared" si="57"/>
        <v>-</v>
      </c>
      <c r="BG202" s="178" t="str">
        <f t="shared" si="57"/>
        <v>-</v>
      </c>
      <c r="BH202" s="178" t="str">
        <f t="shared" si="57"/>
        <v>-</v>
      </c>
      <c r="BI202" s="178" t="str">
        <f t="shared" si="57"/>
        <v>-</v>
      </c>
      <c r="BJ202" s="178" t="str">
        <f t="shared" si="57"/>
        <v>-</v>
      </c>
      <c r="BK202" s="178" t="str">
        <f t="shared" si="57"/>
        <v>-</v>
      </c>
      <c r="BL202" s="178" t="str">
        <f t="shared" si="57"/>
        <v>-</v>
      </c>
      <c r="BM202" s="178" t="str">
        <f t="shared" si="57"/>
        <v>-</v>
      </c>
      <c r="BN202" s="178">
        <f t="shared" si="57"/>
        <v>1151.1243939611688</v>
      </c>
      <c r="BO202" s="178">
        <f t="shared" si="57"/>
        <v>1050.9007340064834</v>
      </c>
      <c r="BP202" s="178">
        <f t="shared" si="57"/>
        <v>1278.4830199311107</v>
      </c>
      <c r="BQ202" s="178">
        <f t="shared" si="57"/>
        <v>1108.3661300630158</v>
      </c>
      <c r="BR202" s="178">
        <f t="shared" si="52"/>
        <v>1284.4353291885436</v>
      </c>
      <c r="BS202" s="178">
        <f t="shared" si="52"/>
        <v>1393.4949081970944</v>
      </c>
      <c r="BT202" s="178">
        <f t="shared" si="52"/>
        <v>1397.1283601303969</v>
      </c>
      <c r="BU202" s="178">
        <f t="shared" si="52"/>
        <v>1265.2319718969848</v>
      </c>
    </row>
    <row r="203" spans="1:73" outlineLevel="1">
      <c r="A203" s="355"/>
      <c r="B203" s="163" t="s">
        <v>169</v>
      </c>
      <c r="F203" s="178" t="str">
        <f t="shared" si="57"/>
        <v>-</v>
      </c>
      <c r="G203" s="178" t="str">
        <f t="shared" si="57"/>
        <v>-</v>
      </c>
      <c r="H203" s="178" t="str">
        <f t="shared" si="57"/>
        <v>-</v>
      </c>
      <c r="I203" s="178" t="str">
        <f t="shared" si="57"/>
        <v>-</v>
      </c>
      <c r="J203" s="178" t="str">
        <f t="shared" si="57"/>
        <v>-</v>
      </c>
      <c r="K203" s="178" t="str">
        <f t="shared" si="57"/>
        <v>-</v>
      </c>
      <c r="L203" s="178" t="str">
        <f t="shared" si="57"/>
        <v>-</v>
      </c>
      <c r="M203" s="178" t="str">
        <f t="shared" si="57"/>
        <v>-</v>
      </c>
      <c r="N203" s="178" t="str">
        <f t="shared" si="57"/>
        <v>-</v>
      </c>
      <c r="O203" s="178" t="str">
        <f t="shared" si="57"/>
        <v>-</v>
      </c>
      <c r="P203" s="178" t="str">
        <f t="shared" si="57"/>
        <v>-</v>
      </c>
      <c r="Q203" s="178" t="str">
        <f t="shared" si="57"/>
        <v>-</v>
      </c>
      <c r="R203" s="178" t="str">
        <f t="shared" si="57"/>
        <v>-</v>
      </c>
      <c r="S203" s="178" t="str">
        <f t="shared" si="57"/>
        <v>-</v>
      </c>
      <c r="T203" s="178" t="str">
        <f t="shared" si="57"/>
        <v>-</v>
      </c>
      <c r="U203" s="178" t="str">
        <f t="shared" si="57"/>
        <v>-</v>
      </c>
      <c r="V203" s="178" t="str">
        <f t="shared" si="57"/>
        <v>-</v>
      </c>
      <c r="W203" s="178" t="str">
        <f t="shared" si="57"/>
        <v>-</v>
      </c>
      <c r="X203" s="178" t="str">
        <f t="shared" si="57"/>
        <v>-</v>
      </c>
      <c r="Y203" s="178" t="str">
        <f t="shared" si="57"/>
        <v>-</v>
      </c>
      <c r="Z203" s="178" t="str">
        <f t="shared" si="57"/>
        <v>-</v>
      </c>
      <c r="AA203" s="178" t="str">
        <f t="shared" si="57"/>
        <v>-</v>
      </c>
      <c r="AB203" s="178" t="str">
        <f t="shared" si="57"/>
        <v>-</v>
      </c>
      <c r="AC203" s="178" t="str">
        <f t="shared" si="57"/>
        <v>-</v>
      </c>
      <c r="AD203" s="178" t="str">
        <f t="shared" si="57"/>
        <v>-</v>
      </c>
      <c r="AE203" s="178" t="str">
        <f t="shared" si="57"/>
        <v>-</v>
      </c>
      <c r="AF203" s="178" t="str">
        <f t="shared" si="57"/>
        <v>-</v>
      </c>
      <c r="AG203" s="178" t="str">
        <f t="shared" si="57"/>
        <v>-</v>
      </c>
      <c r="AH203" s="178" t="str">
        <f t="shared" si="57"/>
        <v>-</v>
      </c>
      <c r="AI203" s="178" t="str">
        <f t="shared" si="57"/>
        <v>-</v>
      </c>
      <c r="AJ203" s="178" t="str">
        <f t="shared" si="57"/>
        <v>-</v>
      </c>
      <c r="AK203" s="178" t="str">
        <f t="shared" si="57"/>
        <v>-</v>
      </c>
      <c r="AL203" s="178" t="str">
        <f t="shared" si="57"/>
        <v>-</v>
      </c>
      <c r="AM203" s="178" t="str">
        <f t="shared" si="57"/>
        <v>-</v>
      </c>
      <c r="AN203" s="178" t="str">
        <f t="shared" si="57"/>
        <v>-</v>
      </c>
      <c r="AO203" s="178" t="str">
        <f t="shared" si="57"/>
        <v>-</v>
      </c>
      <c r="AP203" s="178" t="str">
        <f t="shared" si="57"/>
        <v>-</v>
      </c>
      <c r="AQ203" s="178" t="str">
        <f t="shared" si="57"/>
        <v>-</v>
      </c>
      <c r="AR203" s="178" t="str">
        <f t="shared" si="57"/>
        <v>-</v>
      </c>
      <c r="AS203" s="178" t="str">
        <f t="shared" si="57"/>
        <v>-</v>
      </c>
      <c r="AT203" s="178" t="str">
        <f t="shared" si="57"/>
        <v>-</v>
      </c>
      <c r="AU203" s="178" t="str">
        <f t="shared" si="57"/>
        <v>-</v>
      </c>
      <c r="AV203" s="178" t="str">
        <f t="shared" si="57"/>
        <v>-</v>
      </c>
      <c r="AW203" s="178" t="str">
        <f t="shared" si="57"/>
        <v>-</v>
      </c>
      <c r="AX203" s="178" t="str">
        <f t="shared" si="57"/>
        <v>-</v>
      </c>
      <c r="AY203" s="178" t="str">
        <f t="shared" si="57"/>
        <v>-</v>
      </c>
      <c r="AZ203" s="178" t="str">
        <f t="shared" si="57"/>
        <v>-</v>
      </c>
      <c r="BA203" s="178" t="str">
        <f t="shared" si="57"/>
        <v>-</v>
      </c>
      <c r="BB203" s="178" t="str">
        <f t="shared" si="57"/>
        <v>-</v>
      </c>
      <c r="BC203" s="178" t="str">
        <f t="shared" si="57"/>
        <v>-</v>
      </c>
      <c r="BD203" s="178" t="str">
        <f t="shared" si="57"/>
        <v>-</v>
      </c>
      <c r="BE203" s="178" t="str">
        <f t="shared" si="57"/>
        <v>-</v>
      </c>
      <c r="BF203" s="178" t="str">
        <f t="shared" si="57"/>
        <v>-</v>
      </c>
      <c r="BG203" s="178" t="str">
        <f t="shared" si="57"/>
        <v>-</v>
      </c>
      <c r="BH203" s="178" t="str">
        <f t="shared" si="57"/>
        <v>-</v>
      </c>
      <c r="BI203" s="178" t="str">
        <f t="shared" si="57"/>
        <v>-</v>
      </c>
      <c r="BJ203" s="178" t="str">
        <f t="shared" si="57"/>
        <v>-</v>
      </c>
      <c r="BK203" s="178" t="str">
        <f t="shared" si="57"/>
        <v>-</v>
      </c>
      <c r="BL203" s="178" t="str">
        <f t="shared" si="57"/>
        <v>-</v>
      </c>
      <c r="BM203" s="178" t="str">
        <f t="shared" si="57"/>
        <v>-</v>
      </c>
      <c r="BN203" s="178">
        <f t="shared" si="57"/>
        <v>3914.8535602094239</v>
      </c>
      <c r="BO203" s="178">
        <f t="shared" si="57"/>
        <v>3938.1343769633509</v>
      </c>
      <c r="BP203" s="178">
        <f t="shared" si="57"/>
        <v>4451.2689493891794</v>
      </c>
      <c r="BQ203" s="178">
        <f t="shared" si="57"/>
        <v>4250.9438010471204</v>
      </c>
      <c r="BR203" s="178">
        <f t="shared" si="52"/>
        <v>4442.9319371727752</v>
      </c>
      <c r="BS203" s="178">
        <f t="shared" si="52"/>
        <v>4303.155993019197</v>
      </c>
      <c r="BT203" s="178">
        <f t="shared" si="52"/>
        <v>4355.6059336823737</v>
      </c>
      <c r="BU203" s="178">
        <f t="shared" si="52"/>
        <v>4580.7249388369064</v>
      </c>
    </row>
    <row r="204" spans="1:73" outlineLevel="1">
      <c r="A204" s="355"/>
      <c r="B204" s="163" t="s">
        <v>170</v>
      </c>
      <c r="F204" s="178" t="str">
        <f t="shared" si="57"/>
        <v>-</v>
      </c>
      <c r="G204" s="178" t="str">
        <f t="shared" si="57"/>
        <v>-</v>
      </c>
      <c r="H204" s="178" t="str">
        <f t="shared" si="57"/>
        <v>-</v>
      </c>
      <c r="I204" s="178" t="str">
        <f t="shared" si="57"/>
        <v>-</v>
      </c>
      <c r="J204" s="178" t="str">
        <f t="shared" si="57"/>
        <v>-</v>
      </c>
      <c r="K204" s="178" t="str">
        <f t="shared" si="57"/>
        <v>-</v>
      </c>
      <c r="L204" s="178" t="str">
        <f t="shared" si="57"/>
        <v>-</v>
      </c>
      <c r="M204" s="178" t="str">
        <f t="shared" si="57"/>
        <v>-</v>
      </c>
      <c r="N204" s="178" t="str">
        <f t="shared" si="57"/>
        <v>-</v>
      </c>
      <c r="O204" s="178" t="str">
        <f t="shared" si="57"/>
        <v>-</v>
      </c>
      <c r="P204" s="178" t="str">
        <f t="shared" si="57"/>
        <v>-</v>
      </c>
      <c r="Q204" s="178" t="str">
        <f t="shared" si="57"/>
        <v>-</v>
      </c>
      <c r="R204" s="178" t="str">
        <f t="shared" si="57"/>
        <v>-</v>
      </c>
      <c r="S204" s="178" t="str">
        <f t="shared" si="57"/>
        <v>-</v>
      </c>
      <c r="T204" s="178" t="str">
        <f t="shared" si="57"/>
        <v>-</v>
      </c>
      <c r="U204" s="178" t="str">
        <f t="shared" si="57"/>
        <v>-</v>
      </c>
      <c r="V204" s="178" t="str">
        <f t="shared" si="57"/>
        <v>-</v>
      </c>
      <c r="W204" s="178" t="str">
        <f t="shared" si="57"/>
        <v>-</v>
      </c>
      <c r="X204" s="178" t="str">
        <f t="shared" si="57"/>
        <v>-</v>
      </c>
      <c r="Y204" s="178" t="str">
        <f t="shared" si="57"/>
        <v>-</v>
      </c>
      <c r="Z204" s="178" t="str">
        <f t="shared" si="57"/>
        <v>-</v>
      </c>
      <c r="AA204" s="178" t="str">
        <f t="shared" si="57"/>
        <v>-</v>
      </c>
      <c r="AB204" s="178" t="str">
        <f t="shared" si="57"/>
        <v>-</v>
      </c>
      <c r="AC204" s="178" t="str">
        <f t="shared" si="57"/>
        <v>-</v>
      </c>
      <c r="AD204" s="178" t="str">
        <f t="shared" si="57"/>
        <v>-</v>
      </c>
      <c r="AE204" s="178" t="str">
        <f t="shared" si="57"/>
        <v>-</v>
      </c>
      <c r="AF204" s="178" t="str">
        <f t="shared" si="57"/>
        <v>-</v>
      </c>
      <c r="AG204" s="178" t="str">
        <f t="shared" si="57"/>
        <v>-</v>
      </c>
      <c r="AH204" s="178" t="str">
        <f t="shared" si="57"/>
        <v>-</v>
      </c>
      <c r="AI204" s="178" t="str">
        <f t="shared" si="57"/>
        <v>-</v>
      </c>
      <c r="AJ204" s="178" t="str">
        <f t="shared" si="57"/>
        <v>-</v>
      </c>
      <c r="AK204" s="178" t="str">
        <f t="shared" si="57"/>
        <v>-</v>
      </c>
      <c r="AL204" s="178" t="str">
        <f t="shared" si="57"/>
        <v>-</v>
      </c>
      <c r="AM204" s="178" t="str">
        <f t="shared" si="57"/>
        <v>-</v>
      </c>
      <c r="AN204" s="178" t="str">
        <f t="shared" si="57"/>
        <v>-</v>
      </c>
      <c r="AO204" s="178" t="str">
        <f t="shared" si="57"/>
        <v>-</v>
      </c>
      <c r="AP204" s="178" t="str">
        <f t="shared" si="57"/>
        <v>-</v>
      </c>
      <c r="AQ204" s="178" t="str">
        <f t="shared" si="57"/>
        <v>-</v>
      </c>
      <c r="AR204" s="178" t="str">
        <f t="shared" si="57"/>
        <v>-</v>
      </c>
      <c r="AS204" s="178" t="str">
        <f t="shared" si="57"/>
        <v>-</v>
      </c>
      <c r="AT204" s="178" t="str">
        <f t="shared" si="57"/>
        <v>-</v>
      </c>
      <c r="AU204" s="178" t="str">
        <f t="shared" si="57"/>
        <v>-</v>
      </c>
      <c r="AV204" s="178" t="str">
        <f t="shared" si="57"/>
        <v>-</v>
      </c>
      <c r="AW204" s="178" t="str">
        <f t="shared" si="57"/>
        <v>-</v>
      </c>
      <c r="AX204" s="178" t="str">
        <f t="shared" si="57"/>
        <v>-</v>
      </c>
      <c r="AY204" s="178" t="str">
        <f t="shared" si="57"/>
        <v>-</v>
      </c>
      <c r="AZ204" s="178" t="str">
        <f t="shared" si="57"/>
        <v>-</v>
      </c>
      <c r="BA204" s="178" t="str">
        <f t="shared" si="57"/>
        <v>-</v>
      </c>
      <c r="BB204" s="178" t="str">
        <f t="shared" si="57"/>
        <v>-</v>
      </c>
      <c r="BC204" s="178" t="str">
        <f t="shared" si="57"/>
        <v>-</v>
      </c>
      <c r="BD204" s="178" t="str">
        <f t="shared" si="57"/>
        <v>-</v>
      </c>
      <c r="BE204" s="178" t="str">
        <f t="shared" si="57"/>
        <v>-</v>
      </c>
      <c r="BF204" s="178" t="str">
        <f t="shared" si="57"/>
        <v>-</v>
      </c>
      <c r="BG204" s="178" t="str">
        <f t="shared" si="57"/>
        <v>-</v>
      </c>
      <c r="BH204" s="178" t="str">
        <f t="shared" si="57"/>
        <v>-</v>
      </c>
      <c r="BI204" s="178" t="str">
        <f t="shared" si="57"/>
        <v>-</v>
      </c>
      <c r="BJ204" s="178" t="str">
        <f t="shared" si="57"/>
        <v>-</v>
      </c>
      <c r="BK204" s="178" t="str">
        <f t="shared" si="57"/>
        <v>-</v>
      </c>
      <c r="BL204" s="178" t="str">
        <f t="shared" si="57"/>
        <v>-</v>
      </c>
      <c r="BM204" s="178" t="str">
        <f t="shared" si="57"/>
        <v>-</v>
      </c>
      <c r="BN204" s="178">
        <f t="shared" si="57"/>
        <v>2258.9380000000001</v>
      </c>
      <c r="BO204" s="178">
        <f t="shared" si="57"/>
        <v>2297.5189001814883</v>
      </c>
      <c r="BP204" s="178">
        <f t="shared" si="57"/>
        <v>2337.1329691470055</v>
      </c>
      <c r="BQ204" s="178">
        <f t="shared" si="57"/>
        <v>2427.0231179673324</v>
      </c>
      <c r="BR204" s="178">
        <f t="shared" si="52"/>
        <v>2547.7313974591652</v>
      </c>
      <c r="BS204" s="178">
        <f t="shared" si="52"/>
        <v>2524.2678874773142</v>
      </c>
      <c r="BT204" s="178">
        <f t="shared" si="52"/>
        <v>2533.0502032667873</v>
      </c>
      <c r="BU204" s="178">
        <f t="shared" si="52"/>
        <v>2723.0164220596348</v>
      </c>
    </row>
    <row r="205" spans="1:73" outlineLevel="1">
      <c r="A205" s="355"/>
      <c r="B205" s="163"/>
      <c r="F205" s="178"/>
      <c r="G205" s="178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78"/>
      <c r="AN205" s="178"/>
      <c r="AO205" s="178"/>
      <c r="AP205" s="178"/>
      <c r="AQ205" s="178"/>
      <c r="AR205" s="178"/>
      <c r="AS205" s="178"/>
      <c r="AT205" s="178"/>
      <c r="AU205" s="178"/>
      <c r="AV205" s="178"/>
      <c r="AW205" s="178"/>
      <c r="AX205" s="178"/>
      <c r="AY205" s="178"/>
      <c r="AZ205" s="178"/>
      <c r="BA205" s="178"/>
      <c r="BB205" s="178"/>
      <c r="BC205" s="178"/>
      <c r="BD205" s="178"/>
      <c r="BE205" s="178"/>
      <c r="BF205" s="178"/>
      <c r="BG205" s="178"/>
      <c r="BH205" s="178"/>
      <c r="BI205" s="178"/>
      <c r="BJ205" s="178"/>
      <c r="BK205" s="178"/>
      <c r="BL205" s="178"/>
      <c r="BM205" s="178"/>
      <c r="BN205" s="178"/>
      <c r="BO205" s="178"/>
      <c r="BP205" s="178"/>
      <c r="BQ205" s="178"/>
      <c r="BR205" s="178"/>
      <c r="BS205" s="178"/>
      <c r="BT205" s="178"/>
      <c r="BU205" s="178"/>
    </row>
    <row r="206" spans="1:73">
      <c r="A206" s="355"/>
      <c r="B206" s="180" t="s">
        <v>79</v>
      </c>
      <c r="F206" s="181">
        <f>F166/F45</f>
        <v>1326.0944629320313</v>
      </c>
      <c r="G206" s="181">
        <f t="shared" ref="G206:BR206" si="58">G166/G45</f>
        <v>1115.5706414621609</v>
      </c>
      <c r="H206" s="181">
        <f t="shared" si="58"/>
        <v>1176.4589094822049</v>
      </c>
      <c r="I206" s="181">
        <f t="shared" si="58"/>
        <v>1269.4322892843372</v>
      </c>
      <c r="J206" s="181">
        <f t="shared" si="58"/>
        <v>1341.7570008351533</v>
      </c>
      <c r="K206" s="181">
        <f t="shared" si="58"/>
        <v>1291.8454998072725</v>
      </c>
      <c r="L206" s="181">
        <f t="shared" si="58"/>
        <v>1328.9503989464217</v>
      </c>
      <c r="M206" s="181">
        <f t="shared" si="58"/>
        <v>1335.7195621868173</v>
      </c>
      <c r="N206" s="181">
        <f t="shared" si="58"/>
        <v>1211.509107161623</v>
      </c>
      <c r="O206" s="181">
        <f t="shared" si="58"/>
        <v>1327.181504005024</v>
      </c>
      <c r="P206" s="181">
        <f t="shared" si="58"/>
        <v>1461.9555421558525</v>
      </c>
      <c r="Q206" s="181">
        <f t="shared" si="58"/>
        <v>1973.6164137182882</v>
      </c>
      <c r="R206" s="181">
        <f t="shared" si="58"/>
        <v>1231.2524257125337</v>
      </c>
      <c r="S206" s="181">
        <f t="shared" si="58"/>
        <v>1063.6500103135284</v>
      </c>
      <c r="T206" s="181">
        <f t="shared" si="58"/>
        <v>626.89365980037712</v>
      </c>
      <c r="U206" s="181">
        <f t="shared" si="58"/>
        <v>49.700233413054036</v>
      </c>
      <c r="V206" s="181">
        <f t="shared" si="58"/>
        <v>99.750711927853359</v>
      </c>
      <c r="W206" s="181">
        <f t="shared" si="58"/>
        <v>334.33175452366243</v>
      </c>
      <c r="X206" s="181">
        <f t="shared" si="58"/>
        <v>653.98835098918164</v>
      </c>
      <c r="Y206" s="181">
        <f t="shared" si="58"/>
        <v>930.72944348730778</v>
      </c>
      <c r="Z206" s="181">
        <f t="shared" si="58"/>
        <v>919.2194660516393</v>
      </c>
      <c r="AA206" s="181">
        <f t="shared" si="58"/>
        <v>1093.2314053817618</v>
      </c>
      <c r="AB206" s="181">
        <f t="shared" si="58"/>
        <v>1254.9771985496852</v>
      </c>
      <c r="AC206" s="181">
        <f t="shared" si="58"/>
        <v>1710.4428762739421</v>
      </c>
      <c r="AD206" s="181">
        <f t="shared" si="58"/>
        <v>947.87322397062974</v>
      </c>
      <c r="AE206" s="181">
        <f t="shared" si="58"/>
        <v>874.79133197664817</v>
      </c>
      <c r="AF206" s="181">
        <f t="shared" si="58"/>
        <v>572.29271082878597</v>
      </c>
      <c r="AG206" s="181">
        <f t="shared" si="58"/>
        <v>682.17866795686427</v>
      </c>
      <c r="AH206" s="181">
        <f t="shared" si="58"/>
        <v>1033.0605984378724</v>
      </c>
      <c r="AI206" s="181">
        <f t="shared" si="58"/>
        <v>1014.4552884752411</v>
      </c>
      <c r="AJ206" s="181">
        <f t="shared" si="58"/>
        <v>1121.4428020939324</v>
      </c>
      <c r="AK206" s="181">
        <f t="shared" si="58"/>
        <v>1085.641530721527</v>
      </c>
      <c r="AL206" s="181">
        <f t="shared" si="58"/>
        <v>1011.2737782219021</v>
      </c>
      <c r="AM206" s="181">
        <f t="shared" si="58"/>
        <v>1207.9509242351314</v>
      </c>
      <c r="AN206" s="181">
        <f t="shared" si="58"/>
        <v>1355.3448213314623</v>
      </c>
      <c r="AO206" s="181">
        <f t="shared" si="58"/>
        <v>1948.2177786759762</v>
      </c>
      <c r="AP206" s="181">
        <f t="shared" si="58"/>
        <v>1081.9475716705954</v>
      </c>
      <c r="AQ206" s="181">
        <f t="shared" si="58"/>
        <v>991.1915472030181</v>
      </c>
      <c r="AR206" s="181">
        <f t="shared" si="58"/>
        <v>1098.2099198962167</v>
      </c>
      <c r="AS206" s="181">
        <f t="shared" si="58"/>
        <v>1222.8947010463573</v>
      </c>
      <c r="AT206" s="181">
        <f t="shared" si="58"/>
        <v>1305.6302526995446</v>
      </c>
      <c r="AU206" s="181">
        <f t="shared" si="58"/>
        <v>1250.1364948327378</v>
      </c>
      <c r="AV206" s="181">
        <f t="shared" si="58"/>
        <v>1255.7956662113022</v>
      </c>
      <c r="AW206" s="181">
        <f t="shared" si="58"/>
        <v>1212.6213094903596</v>
      </c>
      <c r="AX206" s="181">
        <f t="shared" si="58"/>
        <v>1173.0367038061327</v>
      </c>
      <c r="AY206" s="181">
        <f t="shared" si="58"/>
        <v>1308.1645596465316</v>
      </c>
      <c r="AZ206" s="181">
        <f t="shared" si="58"/>
        <v>1413.0392652252888</v>
      </c>
      <c r="BA206" s="181">
        <f t="shared" si="58"/>
        <v>2070.570563590461</v>
      </c>
      <c r="BB206" s="181">
        <f t="shared" si="58"/>
        <v>1255.5598999780357</v>
      </c>
      <c r="BC206" s="181">
        <f t="shared" si="58"/>
        <v>1035.8435654735363</v>
      </c>
      <c r="BD206" s="181">
        <f t="shared" si="58"/>
        <v>1144.750135171668</v>
      </c>
      <c r="BE206" s="181">
        <f t="shared" si="58"/>
        <v>1213.9248751285804</v>
      </c>
      <c r="BF206" s="181">
        <f t="shared" si="58"/>
        <v>1284.7278147016482</v>
      </c>
      <c r="BG206" s="181">
        <f t="shared" si="58"/>
        <v>1287.7210105099605</v>
      </c>
      <c r="BH206" s="181">
        <f t="shared" si="58"/>
        <v>1300.3298035208422</v>
      </c>
      <c r="BI206" s="181">
        <f>BI166/BI45</f>
        <v>1191.4299025133434</v>
      </c>
      <c r="BJ206" s="181">
        <f t="shared" si="58"/>
        <v>1152.2527921524563</v>
      </c>
      <c r="BK206" s="181">
        <f t="shared" si="58"/>
        <v>1270.1587616571649</v>
      </c>
      <c r="BL206" s="181">
        <f t="shared" si="58"/>
        <v>1450.4812212943048</v>
      </c>
      <c r="BM206" s="181">
        <f t="shared" si="58"/>
        <v>2141.8103209301771</v>
      </c>
      <c r="BN206" s="181">
        <f t="shared" si="58"/>
        <v>1271.4122944238857</v>
      </c>
      <c r="BO206" s="181">
        <f t="shared" si="58"/>
        <v>1074.2422696900069</v>
      </c>
      <c r="BP206" s="181">
        <f t="shared" si="58"/>
        <v>1282.3667365992303</v>
      </c>
      <c r="BQ206" s="181">
        <f t="shared" si="58"/>
        <v>1148.3087065302129</v>
      </c>
      <c r="BR206" s="181">
        <f t="shared" si="58"/>
        <v>1350.7398751672092</v>
      </c>
      <c r="BS206" s="181">
        <f t="shared" ref="BS206:BU206" si="59">BS166/BS45</f>
        <v>1361.0532517966244</v>
      </c>
      <c r="BT206" s="181">
        <f t="shared" si="59"/>
        <v>1357.2979103446526</v>
      </c>
      <c r="BU206" s="181">
        <f t="shared" si="59"/>
        <v>1297.1850696889135</v>
      </c>
    </row>
    <row r="207" spans="1:73">
      <c r="A207" s="355"/>
      <c r="B207" s="180" t="s">
        <v>7</v>
      </c>
      <c r="F207" s="181">
        <f>F186/F65</f>
        <v>1326.0944629320313</v>
      </c>
      <c r="G207" s="181">
        <f t="shared" ref="G207:BR207" si="60">G186/G65</f>
        <v>1115.5706414621611</v>
      </c>
      <c r="H207" s="181">
        <f t="shared" si="60"/>
        <v>1176.4589094822049</v>
      </c>
      <c r="I207" s="181">
        <f t="shared" si="60"/>
        <v>1269.4322892843372</v>
      </c>
      <c r="J207" s="181">
        <f t="shared" si="60"/>
        <v>1341.7570008351533</v>
      </c>
      <c r="K207" s="181">
        <f t="shared" si="60"/>
        <v>1291.8454998072725</v>
      </c>
      <c r="L207" s="181">
        <f t="shared" si="60"/>
        <v>1328.9503989464217</v>
      </c>
      <c r="M207" s="181">
        <f t="shared" si="60"/>
        <v>1335.7195621868173</v>
      </c>
      <c r="N207" s="181">
        <f t="shared" si="60"/>
        <v>1235.0301475044555</v>
      </c>
      <c r="O207" s="181">
        <f t="shared" si="60"/>
        <v>1365.534887495709</v>
      </c>
      <c r="P207" s="181">
        <f t="shared" si="60"/>
        <v>1491.5745576946008</v>
      </c>
      <c r="Q207" s="181">
        <f t="shared" si="60"/>
        <v>1891.1789337427088</v>
      </c>
      <c r="R207" s="181">
        <f t="shared" si="60"/>
        <v>1235.6903129151592</v>
      </c>
      <c r="S207" s="181">
        <f t="shared" si="60"/>
        <v>1058.6293445953261</v>
      </c>
      <c r="T207" s="181">
        <f t="shared" si="60"/>
        <v>593.69413635885167</v>
      </c>
      <c r="U207" s="181">
        <f t="shared" si="60"/>
        <v>30.762521350225537</v>
      </c>
      <c r="V207" s="181">
        <f t="shared" si="60"/>
        <v>75.368359065709811</v>
      </c>
      <c r="W207" s="181">
        <f t="shared" si="60"/>
        <v>287.3456996980816</v>
      </c>
      <c r="X207" s="181">
        <f t="shared" si="60"/>
        <v>531.05775513724268</v>
      </c>
      <c r="Y207" s="181">
        <f t="shared" si="60"/>
        <v>873.48503768065177</v>
      </c>
      <c r="Z207" s="181">
        <f t="shared" si="60"/>
        <v>870.84618541615362</v>
      </c>
      <c r="AA207" s="181">
        <f t="shared" si="60"/>
        <v>1051.8216397804842</v>
      </c>
      <c r="AB207" s="181">
        <f t="shared" si="60"/>
        <v>1220.5201700011032</v>
      </c>
      <c r="AC207" s="181">
        <f t="shared" si="60"/>
        <v>1647.7602464138863</v>
      </c>
      <c r="AD207" s="181">
        <f t="shared" si="60"/>
        <v>937.17277121207576</v>
      </c>
      <c r="AE207" s="181">
        <f t="shared" si="60"/>
        <v>856.02941662816943</v>
      </c>
      <c r="AF207" s="181">
        <f t="shared" si="60"/>
        <v>657.70654782717929</v>
      </c>
      <c r="AG207" s="181">
        <f t="shared" si="60"/>
        <v>661.61714817670429</v>
      </c>
      <c r="AH207" s="181">
        <f t="shared" si="60"/>
        <v>1001.1915695038164</v>
      </c>
      <c r="AI207" s="181">
        <f t="shared" si="60"/>
        <v>954.79948751241977</v>
      </c>
      <c r="AJ207" s="181">
        <f t="shared" si="60"/>
        <v>1103.6192013995505</v>
      </c>
      <c r="AK207" s="181">
        <f t="shared" si="60"/>
        <v>1076.9836635200938</v>
      </c>
      <c r="AL207" s="181">
        <f t="shared" si="60"/>
        <v>1011.4605239636331</v>
      </c>
      <c r="AM207" s="181">
        <f t="shared" si="60"/>
        <v>1205.6657284210794</v>
      </c>
      <c r="AN207" s="181">
        <f t="shared" si="60"/>
        <v>1356.6967880835302</v>
      </c>
      <c r="AO207" s="181">
        <f t="shared" si="60"/>
        <v>1814.2468864610032</v>
      </c>
      <c r="AP207" s="181">
        <f t="shared" si="60"/>
        <v>1014.3472226462552</v>
      </c>
      <c r="AQ207" s="181">
        <f t="shared" si="60"/>
        <v>943.21837923348039</v>
      </c>
      <c r="AR207" s="181">
        <f t="shared" si="60"/>
        <v>1019.8196579224034</v>
      </c>
      <c r="AS207" s="181">
        <f t="shared" si="60"/>
        <v>1138.4050450424913</v>
      </c>
      <c r="AT207" s="181">
        <f t="shared" si="60"/>
        <v>1219.7333616215444</v>
      </c>
      <c r="AU207" s="181">
        <f t="shared" si="60"/>
        <v>1147.7379900944486</v>
      </c>
      <c r="AV207" s="181">
        <f t="shared" si="60"/>
        <v>1156.636015022809</v>
      </c>
      <c r="AW207" s="181">
        <f t="shared" si="60"/>
        <v>1125.0565613647393</v>
      </c>
      <c r="AX207" s="181">
        <f t="shared" si="60"/>
        <v>1065.0271414719791</v>
      </c>
      <c r="AY207" s="181">
        <f t="shared" si="60"/>
        <v>1194.2428691703185</v>
      </c>
      <c r="AZ207" s="181">
        <f t="shared" si="60"/>
        <v>1286.2738767014239</v>
      </c>
      <c r="BA207" s="181">
        <f t="shared" si="60"/>
        <v>1945.8406250914529</v>
      </c>
      <c r="BB207" s="181">
        <f t="shared" si="60"/>
        <v>1202.6152660721925</v>
      </c>
      <c r="BC207" s="181">
        <f t="shared" si="60"/>
        <v>997.32541273460129</v>
      </c>
      <c r="BD207" s="181">
        <f t="shared" si="60"/>
        <v>1096.7220774487059</v>
      </c>
      <c r="BE207" s="181">
        <f t="shared" si="60"/>
        <v>1130.9511834740215</v>
      </c>
      <c r="BF207" s="181">
        <f t="shared" si="60"/>
        <v>1202.0242882673158</v>
      </c>
      <c r="BG207" s="181">
        <f t="shared" si="60"/>
        <v>1206.6118818173338</v>
      </c>
      <c r="BH207" s="181">
        <f t="shared" si="60"/>
        <v>1223.1810607730595</v>
      </c>
      <c r="BI207" s="181">
        <f>BI186/BI65</f>
        <v>1132.4707080738506</v>
      </c>
      <c r="BJ207" s="181">
        <f t="shared" si="60"/>
        <v>1084.9768790066435</v>
      </c>
      <c r="BK207" s="181">
        <f t="shared" si="60"/>
        <v>1195.5355741950693</v>
      </c>
      <c r="BL207" s="181">
        <f t="shared" si="60"/>
        <v>1382.4978411337945</v>
      </c>
      <c r="BM207" s="181">
        <f t="shared" si="60"/>
        <v>2036.8330250700596</v>
      </c>
      <c r="BN207" s="181">
        <f t="shared" si="60"/>
        <v>1311.107118251218</v>
      </c>
      <c r="BO207" s="181">
        <f t="shared" si="60"/>
        <v>1119.5955963251167</v>
      </c>
      <c r="BP207" s="181">
        <f t="shared" si="60"/>
        <v>1314.7871544937666</v>
      </c>
      <c r="BQ207" s="181">
        <f t="shared" si="60"/>
        <v>1189.8323640181459</v>
      </c>
      <c r="BR207" s="181">
        <f t="shared" si="60"/>
        <v>1385.3481095514128</v>
      </c>
      <c r="BS207" s="181">
        <f t="shared" ref="BS207:BU207" si="61">BS186/BS65</f>
        <v>1389.2604712617092</v>
      </c>
      <c r="BT207" s="181">
        <f t="shared" si="61"/>
        <v>1390.5713312992821</v>
      </c>
      <c r="BU207" s="181">
        <f t="shared" si="61"/>
        <v>1351.6287152528471</v>
      </c>
    </row>
    <row r="209" spans="1:73">
      <c r="A209" s="353"/>
      <c r="B209" s="162" t="s">
        <v>131</v>
      </c>
      <c r="C209" s="168"/>
      <c r="D209" s="168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1"/>
      <c r="R209" s="170"/>
      <c r="S209" s="170"/>
      <c r="T209" s="170"/>
      <c r="U209" s="170"/>
      <c r="V209" s="170"/>
      <c r="W209" s="170"/>
      <c r="X209" s="170"/>
      <c r="Y209" s="170"/>
      <c r="Z209" s="170"/>
      <c r="AA209" s="170"/>
      <c r="AB209" s="170"/>
      <c r="AC209" s="170"/>
      <c r="AD209" s="170"/>
      <c r="AE209" s="170"/>
      <c r="AF209" s="170"/>
      <c r="AG209" s="170"/>
      <c r="AH209" s="170"/>
      <c r="AI209" s="170"/>
      <c r="AJ209" s="170"/>
      <c r="AK209" s="170"/>
      <c r="AL209" s="170"/>
      <c r="AM209" s="170"/>
      <c r="AN209" s="170"/>
      <c r="AO209" s="172"/>
      <c r="AP209" s="173"/>
      <c r="AQ209" s="173"/>
      <c r="AR209" s="173"/>
      <c r="AS209" s="173"/>
      <c r="AT209" s="173"/>
      <c r="AU209" s="173"/>
      <c r="AV209" s="173"/>
      <c r="AW209" s="173"/>
      <c r="AX209" s="173"/>
      <c r="AY209" s="173"/>
      <c r="AZ209" s="173"/>
      <c r="BA209" s="173"/>
      <c r="BB209" s="173"/>
      <c r="BC209" s="173"/>
      <c r="BD209" s="173"/>
      <c r="BE209" s="173"/>
      <c r="BF209" s="173"/>
      <c r="BG209" s="173"/>
      <c r="BH209" s="173"/>
      <c r="BI209" s="173"/>
      <c r="BJ209" s="173"/>
      <c r="BK209" s="173"/>
      <c r="BL209" s="173"/>
      <c r="BM209" s="173"/>
      <c r="BN209" s="173"/>
      <c r="BO209" s="173"/>
      <c r="BP209" s="173"/>
      <c r="BQ209" s="173"/>
      <c r="BR209" s="173"/>
      <c r="BS209" s="173"/>
      <c r="BT209" s="173"/>
      <c r="BU209" s="173"/>
    </row>
    <row r="210" spans="1:73">
      <c r="A210" s="353"/>
      <c r="O210" s="186"/>
      <c r="Q210" s="176"/>
    </row>
    <row r="211" spans="1:73" outlineLevel="1">
      <c r="A211" s="354">
        <v>0.54200000000000004</v>
      </c>
      <c r="B211" s="163" t="s">
        <v>52</v>
      </c>
      <c r="F211" s="178">
        <v>4203604.13</v>
      </c>
      <c r="G211" s="178">
        <v>2403823.8199999998</v>
      </c>
      <c r="H211" s="178">
        <v>2309345.33</v>
      </c>
      <c r="I211" s="178">
        <v>2351195.4500000002</v>
      </c>
      <c r="J211" s="178">
        <v>2418959.06</v>
      </c>
      <c r="K211" s="178">
        <v>2448068.5099999998</v>
      </c>
      <c r="L211" s="178">
        <v>2618924.62</v>
      </c>
      <c r="M211" s="178">
        <v>2486706.79</v>
      </c>
      <c r="N211" s="178">
        <v>2488401.8300000005</v>
      </c>
      <c r="O211" s="178">
        <v>2455755.5</v>
      </c>
      <c r="P211" s="178">
        <v>2478343.7799999998</v>
      </c>
      <c r="Q211" s="178">
        <v>2710794.0900000003</v>
      </c>
      <c r="R211" s="178">
        <v>4481809.55</v>
      </c>
      <c r="S211" s="178">
        <v>2612276.5499999998</v>
      </c>
      <c r="T211" s="178">
        <v>2496516.9500000002</v>
      </c>
      <c r="U211" s="178">
        <v>1489605.26</v>
      </c>
      <c r="V211" s="178">
        <v>2755.48</v>
      </c>
      <c r="W211" s="178">
        <v>20537.82</v>
      </c>
      <c r="X211" s="178">
        <v>36017.760000000002</v>
      </c>
      <c r="Y211" s="178">
        <v>743394.47000000009</v>
      </c>
      <c r="Z211" s="178">
        <v>1658059.05</v>
      </c>
      <c r="AA211" s="178">
        <v>1751756.0000000002</v>
      </c>
      <c r="AB211" s="178">
        <v>2027075.41</v>
      </c>
      <c r="AC211" s="178">
        <v>2363648.71</v>
      </c>
      <c r="AD211" s="178">
        <v>3692413.4999999995</v>
      </c>
      <c r="AE211" s="178">
        <v>2350249.1100000003</v>
      </c>
      <c r="AF211" s="178">
        <v>2011754.9200000002</v>
      </c>
      <c r="AG211" s="178">
        <v>1488291.9000000004</v>
      </c>
      <c r="AH211" s="178">
        <v>1007931.2</v>
      </c>
      <c r="AI211" s="178">
        <v>1911226</v>
      </c>
      <c r="AJ211" s="178">
        <v>2175169.7700000005</v>
      </c>
      <c r="AK211" s="178">
        <v>2442824</v>
      </c>
      <c r="AL211" s="178">
        <v>2387221</v>
      </c>
      <c r="AM211" s="178">
        <v>2345438</v>
      </c>
      <c r="AN211" s="178">
        <v>2791689</v>
      </c>
      <c r="AO211" s="178">
        <v>4533950</v>
      </c>
      <c r="AP211" s="178">
        <v>2613753</v>
      </c>
      <c r="AQ211" s="178">
        <v>2473744</v>
      </c>
      <c r="AR211" s="178">
        <v>2469695</v>
      </c>
      <c r="AS211" s="178">
        <v>2885333</v>
      </c>
      <c r="AT211" s="178">
        <v>2816182</v>
      </c>
      <c r="AU211" s="178">
        <v>2816182</v>
      </c>
      <c r="AV211" s="178">
        <v>2756513</v>
      </c>
      <c r="AW211" s="178">
        <v>2748097</v>
      </c>
      <c r="AX211" s="178">
        <v>2757097.6399999992</v>
      </c>
      <c r="AY211" s="178">
        <v>2889026</v>
      </c>
      <c r="AZ211" s="178">
        <v>3103576</v>
      </c>
      <c r="BA211" s="178">
        <v>4936092</v>
      </c>
      <c r="BB211" s="178">
        <v>2991437</v>
      </c>
      <c r="BC211" s="178">
        <v>2792788</v>
      </c>
      <c r="BD211" s="178">
        <v>2874385</v>
      </c>
      <c r="BE211" s="178">
        <v>2881997.45</v>
      </c>
      <c r="BF211" s="178">
        <v>2993683.37</v>
      </c>
      <c r="BG211" s="178">
        <v>3119413.96</v>
      </c>
      <c r="BH211" s="178">
        <v>3059351.31</v>
      </c>
      <c r="BI211" s="178">
        <v>3057812.18</v>
      </c>
      <c r="BJ211" s="178">
        <v>2971113.83</v>
      </c>
      <c r="BK211" s="178">
        <v>3037380.65</v>
      </c>
      <c r="BL211" s="178">
        <v>3285525.08</v>
      </c>
      <c r="BM211" s="178">
        <v>5353671.76</v>
      </c>
      <c r="BN211" s="178">
        <v>3222735.44</v>
      </c>
      <c r="BO211" s="178">
        <v>2944485.87</v>
      </c>
      <c r="BP211" s="178">
        <v>3115655.82</v>
      </c>
      <c r="BQ211" s="178">
        <v>3069221.66</v>
      </c>
      <c r="BR211" s="178">
        <v>3239885.66</v>
      </c>
      <c r="BS211" s="178">
        <v>3198200.01</v>
      </c>
      <c r="BT211" s="178">
        <v>3168665.43</v>
      </c>
      <c r="BU211" s="178">
        <v>3112412.27</v>
      </c>
    </row>
    <row r="212" spans="1:73" outlineLevel="1">
      <c r="A212" s="355">
        <v>0.25</v>
      </c>
      <c r="B212" s="163" t="s">
        <v>56</v>
      </c>
      <c r="F212" s="178" t="s">
        <v>103</v>
      </c>
      <c r="G212" s="178" t="s">
        <v>103</v>
      </c>
      <c r="H212" s="178" t="s">
        <v>103</v>
      </c>
      <c r="I212" s="178" t="s">
        <v>103</v>
      </c>
      <c r="J212" s="178" t="s">
        <v>103</v>
      </c>
      <c r="K212" s="178" t="s">
        <v>103</v>
      </c>
      <c r="L212" s="178" t="s">
        <v>103</v>
      </c>
      <c r="M212" s="178" t="s">
        <v>103</v>
      </c>
      <c r="N212" s="178" t="s">
        <v>103</v>
      </c>
      <c r="O212" s="178" t="s">
        <v>103</v>
      </c>
      <c r="P212" s="178">
        <v>1565036.8100000005</v>
      </c>
      <c r="Q212" s="178">
        <v>1629130.9000000004</v>
      </c>
      <c r="R212" s="178">
        <v>2483330.4799999995</v>
      </c>
      <c r="S212" s="178">
        <v>1580155.4500000002</v>
      </c>
      <c r="T212" s="178">
        <v>1485940.2000000002</v>
      </c>
      <c r="U212" s="178">
        <v>1338722.2500000002</v>
      </c>
      <c r="V212" s="178">
        <v>1334893.7500000002</v>
      </c>
      <c r="W212" s="178">
        <v>1229696.24</v>
      </c>
      <c r="X212" s="178">
        <v>1157322.43</v>
      </c>
      <c r="Y212" s="178">
        <v>1262050.2000000007</v>
      </c>
      <c r="Z212" s="178">
        <v>1320468.9599999997</v>
      </c>
      <c r="AA212" s="178">
        <v>1270533.7700000005</v>
      </c>
      <c r="AB212" s="178">
        <v>1411065.2600000002</v>
      </c>
      <c r="AC212" s="178">
        <v>1461108.7899999998</v>
      </c>
      <c r="AD212" s="178">
        <v>2320461.02</v>
      </c>
      <c r="AE212" s="178">
        <v>2159841.0100000007</v>
      </c>
      <c r="AF212" s="178">
        <v>1473091.9100000001</v>
      </c>
      <c r="AG212" s="178">
        <v>1266926.3699999999</v>
      </c>
      <c r="AH212" s="178">
        <v>1286819.6100000001</v>
      </c>
      <c r="AI212" s="178">
        <v>1336711.56</v>
      </c>
      <c r="AJ212" s="178">
        <v>1314370.5999999999</v>
      </c>
      <c r="AK212" s="178">
        <v>1178895.1399999999</v>
      </c>
      <c r="AL212" s="178">
        <v>1107510.33</v>
      </c>
      <c r="AM212" s="178">
        <v>1290108.1900000002</v>
      </c>
      <c r="AN212" s="178">
        <v>1817778.2700000003</v>
      </c>
      <c r="AO212" s="178">
        <v>1970817.0000000002</v>
      </c>
      <c r="AP212" s="178">
        <v>2869592.63</v>
      </c>
      <c r="AQ212" s="178">
        <v>1803786.9100000001</v>
      </c>
      <c r="AR212" s="178">
        <v>1735460</v>
      </c>
      <c r="AS212" s="178">
        <v>1450371</v>
      </c>
      <c r="AT212" s="178">
        <v>1977705.1699999978</v>
      </c>
      <c r="AU212" s="178">
        <v>1894071</v>
      </c>
      <c r="AV212" s="178">
        <v>1837520</v>
      </c>
      <c r="AW212" s="178">
        <v>1885085</v>
      </c>
      <c r="AX212" s="178">
        <v>1839291</v>
      </c>
      <c r="AY212" s="178">
        <v>1860327</v>
      </c>
      <c r="AZ212" s="178">
        <v>1999414</v>
      </c>
      <c r="BA212" s="178">
        <f>1444156+132611+425037+41314</f>
        <v>2043118</v>
      </c>
      <c r="BB212" s="178">
        <v>3044028</v>
      </c>
      <c r="BC212" s="178">
        <v>1954382</v>
      </c>
      <c r="BD212" s="178">
        <v>1848088</v>
      </c>
      <c r="BE212" s="178">
        <v>1798142.7</v>
      </c>
      <c r="BF212" s="178">
        <v>1923923.64</v>
      </c>
      <c r="BG212" s="178">
        <v>2008861.29</v>
      </c>
      <c r="BH212" s="178">
        <v>1951696.65</v>
      </c>
      <c r="BI212" s="178">
        <v>1978079.9993799999</v>
      </c>
      <c r="BJ212" s="178">
        <v>1874936.6500000006</v>
      </c>
      <c r="BK212" s="178">
        <v>1874949.5900000003</v>
      </c>
      <c r="BL212" s="178">
        <v>2000291.6300000006</v>
      </c>
      <c r="BM212" s="178">
        <v>2575485.9700000016</v>
      </c>
      <c r="BN212" s="178">
        <v>3084961.7400000012</v>
      </c>
      <c r="BO212" s="178">
        <v>1948919.1500000001</v>
      </c>
      <c r="BP212" s="178">
        <v>1914218.85</v>
      </c>
      <c r="BQ212" s="178">
        <v>1969279.7800000003</v>
      </c>
      <c r="BR212" s="178">
        <v>2038282</v>
      </c>
      <c r="BS212" s="178">
        <v>1974088.3</v>
      </c>
      <c r="BT212" s="178">
        <v>2055140.78</v>
      </c>
      <c r="BU212" s="178">
        <v>1961926</v>
      </c>
    </row>
    <row r="213" spans="1:73" outlineLevel="1">
      <c r="A213" s="354">
        <v>6.6699999999999995E-2</v>
      </c>
      <c r="B213" s="163" t="s">
        <v>60</v>
      </c>
      <c r="F213" s="178" t="s">
        <v>103</v>
      </c>
      <c r="G213" s="178" t="s">
        <v>103</v>
      </c>
      <c r="H213" s="178" t="s">
        <v>103</v>
      </c>
      <c r="I213" s="178" t="s">
        <v>103</v>
      </c>
      <c r="J213" s="178" t="s">
        <v>103</v>
      </c>
      <c r="K213" s="178" t="s">
        <v>103</v>
      </c>
      <c r="L213" s="178" t="s">
        <v>103</v>
      </c>
      <c r="M213" s="178" t="s">
        <v>103</v>
      </c>
      <c r="N213" s="178">
        <v>3904858.53</v>
      </c>
      <c r="O213" s="178">
        <v>3932864.0399999996</v>
      </c>
      <c r="P213" s="178">
        <v>4065375.4271520004</v>
      </c>
      <c r="Q213" s="178">
        <v>4113089.92</v>
      </c>
      <c r="R213" s="178">
        <v>6725193.7919999994</v>
      </c>
      <c r="S213" s="178">
        <v>3995410.2879999997</v>
      </c>
      <c r="T213" s="178">
        <v>3769242.38</v>
      </c>
      <c r="U213" s="178">
        <v>2844521.40345723</v>
      </c>
      <c r="V213" s="178">
        <v>1598542.4379999996</v>
      </c>
      <c r="W213" s="178">
        <v>1516060.7919999992</v>
      </c>
      <c r="X213" s="178">
        <v>1493641.6700000011</v>
      </c>
      <c r="Y213" s="178">
        <v>2364151.6800000002</v>
      </c>
      <c r="Z213" s="178">
        <v>2851853.86</v>
      </c>
      <c r="AA213" s="178">
        <v>3148298.4300000006</v>
      </c>
      <c r="AB213" s="178">
        <v>3376941.5500000003</v>
      </c>
      <c r="AC213" s="178">
        <v>3626003.28</v>
      </c>
      <c r="AD213" s="178">
        <v>4647376.13</v>
      </c>
      <c r="AE213" s="178">
        <v>3473929.9589063004</v>
      </c>
      <c r="AF213" s="178">
        <v>2951746.94</v>
      </c>
      <c r="AG213" s="178">
        <v>3507951.3</v>
      </c>
      <c r="AH213" s="178">
        <v>2596690.11</v>
      </c>
      <c r="AI213" s="178">
        <v>2685945.37</v>
      </c>
      <c r="AJ213" s="178">
        <v>2748940.4</v>
      </c>
      <c r="AK213" s="178">
        <v>3763309.76</v>
      </c>
      <c r="AL213" s="178">
        <v>3455461.4699999997</v>
      </c>
      <c r="AM213" s="178">
        <v>3364723.23</v>
      </c>
      <c r="AN213" s="178">
        <v>3453382.3399999994</v>
      </c>
      <c r="AO213" s="178">
        <v>3618376.94</v>
      </c>
      <c r="AP213" s="178">
        <v>6051724.9700000007</v>
      </c>
      <c r="AQ213" s="178">
        <v>3524770.45</v>
      </c>
      <c r="AR213" s="178">
        <v>3466269.06</v>
      </c>
      <c r="AS213" s="178">
        <v>3424754.9</v>
      </c>
      <c r="AT213" s="178">
        <v>3980935</v>
      </c>
      <c r="AU213" s="178">
        <v>4042288</v>
      </c>
      <c r="AV213" s="178">
        <v>4290510</v>
      </c>
      <c r="AW213" s="178">
        <v>4466025.45</v>
      </c>
      <c r="AX213" s="178">
        <v>3783253</v>
      </c>
      <c r="AY213" s="178">
        <v>3802132.26</v>
      </c>
      <c r="AZ213" s="178">
        <v>3914299</v>
      </c>
      <c r="BA213" s="178">
        <v>4067171.9200000004</v>
      </c>
      <c r="BB213" s="178">
        <v>6805616</v>
      </c>
      <c r="BC213" s="178">
        <v>4051584</v>
      </c>
      <c r="BD213" s="178">
        <v>3916501</v>
      </c>
      <c r="BE213" s="178">
        <v>3961215.41</v>
      </c>
      <c r="BF213" s="178">
        <v>5405191.4199999999</v>
      </c>
      <c r="BG213" s="178">
        <v>4349136.51</v>
      </c>
      <c r="BH213" s="178">
        <v>4324746.8100000005</v>
      </c>
      <c r="BI213" s="178">
        <v>4391795.83</v>
      </c>
      <c r="BJ213" s="178">
        <v>3877013.79</v>
      </c>
      <c r="BK213" s="178">
        <v>3845214</v>
      </c>
      <c r="BL213" s="178">
        <v>3837684.8099999996</v>
      </c>
      <c r="BM213" s="178">
        <v>3997759.2399999998</v>
      </c>
      <c r="BN213" s="178">
        <v>6663750.4800000004</v>
      </c>
      <c r="BO213" s="178">
        <v>4224203.9800000004</v>
      </c>
      <c r="BP213" s="178">
        <v>3837564.45</v>
      </c>
      <c r="BQ213" s="178">
        <v>3928674.4300000006</v>
      </c>
      <c r="BR213" s="178">
        <v>4918130.4099999992</v>
      </c>
      <c r="BS213" s="178">
        <v>4405169.13</v>
      </c>
      <c r="BT213" s="178">
        <v>4490369.8000000007</v>
      </c>
      <c r="BU213" s="178">
        <v>4610473.4900000012</v>
      </c>
    </row>
    <row r="214" spans="1:73" outlineLevel="1">
      <c r="A214" s="355">
        <v>0.08</v>
      </c>
      <c r="B214" s="163" t="s">
        <v>64</v>
      </c>
      <c r="F214" s="178" t="s">
        <v>103</v>
      </c>
      <c r="G214" s="178" t="s">
        <v>103</v>
      </c>
      <c r="H214" s="178" t="s">
        <v>103</v>
      </c>
      <c r="I214" s="178" t="s">
        <v>103</v>
      </c>
      <c r="J214" s="178" t="s">
        <v>103</v>
      </c>
      <c r="K214" s="178" t="s">
        <v>103</v>
      </c>
      <c r="L214" s="178" t="s">
        <v>103</v>
      </c>
      <c r="M214" s="178" t="s">
        <v>103</v>
      </c>
      <c r="N214" s="178" t="s">
        <v>103</v>
      </c>
      <c r="O214" s="178" t="s">
        <v>103</v>
      </c>
      <c r="P214" s="178" t="s">
        <v>103</v>
      </c>
      <c r="Q214" s="178">
        <v>3966199.46</v>
      </c>
      <c r="R214" s="178">
        <v>5874000.9100000001</v>
      </c>
      <c r="S214" s="178">
        <v>3773155.61</v>
      </c>
      <c r="T214" s="178">
        <v>3582679.2399999998</v>
      </c>
      <c r="U214" s="178">
        <v>648438.21</v>
      </c>
      <c r="V214" s="178">
        <v>657980.79</v>
      </c>
      <c r="W214" s="178">
        <v>218720.21</v>
      </c>
      <c r="X214" s="178">
        <v>1058488.8100000003</v>
      </c>
      <c r="Y214" s="178">
        <v>2681827.0300000003</v>
      </c>
      <c r="Z214" s="178">
        <v>2508816.9500000002</v>
      </c>
      <c r="AA214" s="178">
        <v>3090968.66</v>
      </c>
      <c r="AB214" s="178">
        <v>3490690.4699999997</v>
      </c>
      <c r="AC214" s="178">
        <v>4103886.0500000007</v>
      </c>
      <c r="AD214" s="178">
        <v>5970648</v>
      </c>
      <c r="AE214" s="178">
        <v>3912111</v>
      </c>
      <c r="AF214" s="178">
        <v>3866533.86</v>
      </c>
      <c r="AG214" s="178">
        <v>1129844.07</v>
      </c>
      <c r="AH214" s="178">
        <v>2310360.1800000002</v>
      </c>
      <c r="AI214" s="178">
        <v>3758082.47</v>
      </c>
      <c r="AJ214" s="178">
        <v>5363122.17</v>
      </c>
      <c r="AK214" s="178">
        <v>4467570</v>
      </c>
      <c r="AL214" s="178">
        <v>4645665</v>
      </c>
      <c r="AM214" s="178">
        <v>4095498.12</v>
      </c>
      <c r="AN214" s="178">
        <v>4529465</v>
      </c>
      <c r="AO214" s="178">
        <v>4731282.9000000004</v>
      </c>
      <c r="AP214" s="178">
        <v>7265677</v>
      </c>
      <c r="AQ214" s="178">
        <v>4480407</v>
      </c>
      <c r="AR214" s="178">
        <v>4405400</v>
      </c>
      <c r="AS214" s="178">
        <v>4419346</v>
      </c>
      <c r="AT214" s="178">
        <v>4482841</v>
      </c>
      <c r="AU214" s="178">
        <v>4770440.939999993</v>
      </c>
      <c r="AV214" s="178">
        <v>4715182</v>
      </c>
      <c r="AW214" s="178">
        <v>4977330</v>
      </c>
      <c r="AX214" s="178">
        <v>4850594.0999999968</v>
      </c>
      <c r="AY214" s="178">
        <v>4801261</v>
      </c>
      <c r="AZ214" s="178">
        <v>4478362</v>
      </c>
      <c r="BA214" s="178">
        <v>6187946</v>
      </c>
      <c r="BB214" s="178">
        <v>4952153</v>
      </c>
      <c r="BC214" s="178">
        <v>4887707</v>
      </c>
      <c r="BD214" s="178">
        <v>4923889</v>
      </c>
      <c r="BE214" s="178">
        <v>4818919.5</v>
      </c>
      <c r="BF214" s="178">
        <v>5119128.6100000031</v>
      </c>
      <c r="BG214" s="178">
        <v>4968570</v>
      </c>
      <c r="BH214" s="178">
        <v>5158424.1399999997</v>
      </c>
      <c r="BI214" s="178">
        <v>5022244.879999998</v>
      </c>
      <c r="BJ214" s="178">
        <v>4921148</v>
      </c>
      <c r="BK214" s="178">
        <v>5128107.5800000047</v>
      </c>
      <c r="BL214" s="178">
        <v>5280808.6399999987</v>
      </c>
      <c r="BM214" s="178">
        <v>8846601.5199999996</v>
      </c>
      <c r="BN214" s="178">
        <v>4971007.07</v>
      </c>
      <c r="BO214" s="178">
        <v>4889779.9499999993</v>
      </c>
      <c r="BP214" s="178">
        <v>5029711.04</v>
      </c>
      <c r="BQ214" s="178">
        <v>4949988.0199999996</v>
      </c>
      <c r="BR214" s="178">
        <v>5051390.6500000004</v>
      </c>
      <c r="BS214" s="178">
        <v>4943664.0600000005</v>
      </c>
      <c r="BT214" s="178">
        <v>5089528.1899999995</v>
      </c>
      <c r="BU214" s="178">
        <v>4749751.2799999993</v>
      </c>
    </row>
    <row r="215" spans="1:73" outlineLevel="1">
      <c r="A215" s="355">
        <v>0.28000000000000003</v>
      </c>
      <c r="B215" s="163" t="s">
        <v>84</v>
      </c>
      <c r="F215" s="178" t="s">
        <v>103</v>
      </c>
      <c r="G215" s="178" t="s">
        <v>103</v>
      </c>
      <c r="H215" s="178" t="s">
        <v>103</v>
      </c>
      <c r="I215" s="178" t="s">
        <v>103</v>
      </c>
      <c r="J215" s="178" t="s">
        <v>103</v>
      </c>
      <c r="K215" s="178" t="s">
        <v>103</v>
      </c>
      <c r="L215" s="178" t="s">
        <v>103</v>
      </c>
      <c r="M215" s="178" t="s">
        <v>103</v>
      </c>
      <c r="N215" s="178" t="s">
        <v>103</v>
      </c>
      <c r="O215" s="178" t="s">
        <v>103</v>
      </c>
      <c r="P215" s="178" t="s">
        <v>103</v>
      </c>
      <c r="Q215" s="178">
        <v>2022892.49</v>
      </c>
      <c r="R215" s="178">
        <v>3184686.7099999995</v>
      </c>
      <c r="S215" s="178">
        <v>1967185.13</v>
      </c>
      <c r="T215" s="178">
        <v>1836665.41</v>
      </c>
      <c r="U215" s="178">
        <v>790733.19999999984</v>
      </c>
      <c r="V215" s="178">
        <v>94621.87000000001</v>
      </c>
      <c r="W215" s="178">
        <v>117611.47</v>
      </c>
      <c r="X215" s="178">
        <v>723415.83</v>
      </c>
      <c r="Y215" s="178">
        <v>629300.91999999993</v>
      </c>
      <c r="Z215" s="178">
        <v>1378370.7399999998</v>
      </c>
      <c r="AA215" s="178">
        <v>1499693.04</v>
      </c>
      <c r="AB215" s="178">
        <v>1791912.1700000002</v>
      </c>
      <c r="AC215" s="178">
        <v>2204314.14</v>
      </c>
      <c r="AD215" s="178">
        <v>3476784</v>
      </c>
      <c r="AE215" s="178">
        <v>2010129.6199999999</v>
      </c>
      <c r="AF215" s="178">
        <v>2012375.9</v>
      </c>
      <c r="AG215" s="178">
        <v>1674477</v>
      </c>
      <c r="AH215" s="178">
        <v>1917196.02</v>
      </c>
      <c r="AI215" s="178">
        <v>2191926.5699999998</v>
      </c>
      <c r="AJ215" s="178">
        <v>2261799</v>
      </c>
      <c r="AK215" s="178">
        <v>2395880.4300000002</v>
      </c>
      <c r="AL215" s="178">
        <v>2320342</v>
      </c>
      <c r="AM215" s="178">
        <v>2347171</v>
      </c>
      <c r="AN215" s="178">
        <v>2542758.56</v>
      </c>
      <c r="AO215" s="178">
        <v>2722730.24</v>
      </c>
      <c r="AP215" s="178">
        <v>4189162.99</v>
      </c>
      <c r="AQ215" s="178">
        <v>2424226.19</v>
      </c>
      <c r="AR215" s="178">
        <v>2469563</v>
      </c>
      <c r="AS215" s="178">
        <v>2535772</v>
      </c>
      <c r="AT215" s="178">
        <v>2626094</v>
      </c>
      <c r="AU215" s="178">
        <v>2613591</v>
      </c>
      <c r="AV215" s="178">
        <v>2677703</v>
      </c>
      <c r="AW215" s="178">
        <v>2592753</v>
      </c>
      <c r="AX215" s="178">
        <v>2606844</v>
      </c>
      <c r="AY215" s="178">
        <v>2563018.0099999998</v>
      </c>
      <c r="AZ215" s="178">
        <v>2608173.0200000005</v>
      </c>
      <c r="BA215" s="178">
        <v>2914358</v>
      </c>
      <c r="BB215" s="178">
        <v>2637510</v>
      </c>
      <c r="BC215" s="178">
        <v>2543064</v>
      </c>
      <c r="BD215" s="178">
        <v>2607386</v>
      </c>
      <c r="BE215" s="178">
        <v>2618088.34</v>
      </c>
      <c r="BF215" s="178">
        <v>2700125.13</v>
      </c>
      <c r="BG215" s="178">
        <v>2641321.6899999995</v>
      </c>
      <c r="BH215" s="178">
        <v>2652559.4900000002</v>
      </c>
      <c r="BI215" s="178">
        <v>2571622.1999999997</v>
      </c>
      <c r="BJ215" s="178">
        <v>2563742</v>
      </c>
      <c r="BK215" s="178">
        <v>2585610.06</v>
      </c>
      <c r="BL215" s="178">
        <v>2731894.6</v>
      </c>
      <c r="BM215" s="178">
        <v>2974988.31</v>
      </c>
      <c r="BN215" s="178">
        <v>4343984.29</v>
      </c>
      <c r="BO215" s="178">
        <v>2674062.36</v>
      </c>
      <c r="BP215" s="178">
        <v>2617743.67</v>
      </c>
      <c r="BQ215" s="178">
        <v>2731665.38</v>
      </c>
      <c r="BR215" s="178">
        <v>2713378.3</v>
      </c>
      <c r="BS215" s="178">
        <v>2734778.06</v>
      </c>
      <c r="BT215" s="178">
        <v>2857343.92</v>
      </c>
      <c r="BU215" s="178">
        <v>2723744.67</v>
      </c>
    </row>
    <row r="216" spans="1:73" outlineLevel="1">
      <c r="A216" s="355"/>
      <c r="B216" s="163" t="s">
        <v>123</v>
      </c>
      <c r="F216" s="178" t="s">
        <v>103</v>
      </c>
      <c r="G216" s="178" t="s">
        <v>103</v>
      </c>
      <c r="H216" s="178" t="s">
        <v>103</v>
      </c>
      <c r="I216" s="178" t="s">
        <v>103</v>
      </c>
      <c r="J216" s="178" t="s">
        <v>103</v>
      </c>
      <c r="K216" s="178" t="s">
        <v>103</v>
      </c>
      <c r="L216" s="178" t="s">
        <v>103</v>
      </c>
      <c r="M216" s="178" t="s">
        <v>103</v>
      </c>
      <c r="N216" s="178" t="s">
        <v>103</v>
      </c>
      <c r="O216" s="178" t="s">
        <v>103</v>
      </c>
      <c r="P216" s="178" t="s">
        <v>103</v>
      </c>
      <c r="Q216" s="178">
        <v>0</v>
      </c>
      <c r="R216" s="178">
        <v>0</v>
      </c>
      <c r="S216" s="178">
        <v>0</v>
      </c>
      <c r="T216" s="178">
        <v>0</v>
      </c>
      <c r="U216" s="178">
        <v>0</v>
      </c>
      <c r="V216" s="178">
        <v>0</v>
      </c>
      <c r="W216" s="178">
        <v>0</v>
      </c>
      <c r="X216" s="178">
        <v>0</v>
      </c>
      <c r="Y216" s="178">
        <v>0</v>
      </c>
      <c r="Z216" s="178">
        <v>0</v>
      </c>
      <c r="AA216" s="178">
        <v>0</v>
      </c>
      <c r="AB216" s="178">
        <v>0</v>
      </c>
      <c r="AC216" s="178">
        <v>0</v>
      </c>
      <c r="AD216" s="178">
        <v>0</v>
      </c>
      <c r="AE216" s="178">
        <v>0</v>
      </c>
      <c r="AF216" s="178">
        <v>0</v>
      </c>
      <c r="AG216" s="178">
        <v>0</v>
      </c>
      <c r="AH216" s="178">
        <v>0</v>
      </c>
      <c r="AI216" s="178">
        <v>0</v>
      </c>
      <c r="AJ216" s="178">
        <v>0</v>
      </c>
      <c r="AK216" s="178">
        <v>0</v>
      </c>
      <c r="AL216" s="178">
        <v>0</v>
      </c>
      <c r="AM216" s="178">
        <v>0</v>
      </c>
      <c r="AN216" s="178">
        <v>0</v>
      </c>
      <c r="AO216" s="178">
        <v>0</v>
      </c>
      <c r="AP216" s="178">
        <v>0</v>
      </c>
      <c r="AQ216" s="178">
        <v>95833</v>
      </c>
      <c r="AR216" s="178">
        <v>95833</v>
      </c>
      <c r="AS216" s="178">
        <v>95833</v>
      </c>
      <c r="AT216" s="178">
        <v>95833</v>
      </c>
      <c r="AU216" s="178">
        <v>101121</v>
      </c>
      <c r="AV216" s="178">
        <v>115042</v>
      </c>
      <c r="AW216" s="178">
        <v>105483</v>
      </c>
      <c r="AX216" s="178">
        <v>105483</v>
      </c>
      <c r="AY216" s="178">
        <v>105483</v>
      </c>
      <c r="AZ216" s="178">
        <v>105483</v>
      </c>
      <c r="BA216" s="178">
        <v>105483</v>
      </c>
      <c r="BB216" s="178">
        <v>177749</v>
      </c>
      <c r="BC216" s="178">
        <v>105483</v>
      </c>
      <c r="BD216" s="178">
        <v>105483</v>
      </c>
      <c r="BE216" s="178">
        <v>105483</v>
      </c>
      <c r="BF216" s="178">
        <v>105483</v>
      </c>
      <c r="BG216" s="178">
        <v>105483</v>
      </c>
      <c r="BH216" s="178">
        <v>105483</v>
      </c>
      <c r="BI216" s="178">
        <v>137132.86213647088</v>
      </c>
      <c r="BJ216" s="178">
        <v>109691</v>
      </c>
      <c r="BK216" s="178">
        <v>109691</v>
      </c>
      <c r="BL216" s="178">
        <v>109691</v>
      </c>
      <c r="BM216" s="178">
        <v>109691</v>
      </c>
      <c r="BN216" s="178">
        <v>220425.81959999999</v>
      </c>
      <c r="BO216" s="178">
        <v>109693.88</v>
      </c>
      <c r="BP216" s="178">
        <v>109693.88</v>
      </c>
      <c r="BQ216" s="178">
        <v>109693.88</v>
      </c>
      <c r="BR216" s="178">
        <v>109693.88</v>
      </c>
      <c r="BS216" s="178">
        <v>114216.07</v>
      </c>
      <c r="BT216" s="178">
        <v>114216.07</v>
      </c>
      <c r="BU216" s="178">
        <v>114216.07</v>
      </c>
    </row>
    <row r="217" spans="1:73" outlineLevel="1">
      <c r="A217" s="355">
        <v>0.4</v>
      </c>
      <c r="B217" s="163" t="s">
        <v>68</v>
      </c>
      <c r="F217" s="178" t="s">
        <v>103</v>
      </c>
      <c r="G217" s="178" t="s">
        <v>103</v>
      </c>
      <c r="H217" s="178" t="s">
        <v>103</v>
      </c>
      <c r="I217" s="178" t="s">
        <v>103</v>
      </c>
      <c r="J217" s="178" t="s">
        <v>103</v>
      </c>
      <c r="K217" s="178" t="s">
        <v>103</v>
      </c>
      <c r="L217" s="178" t="s">
        <v>103</v>
      </c>
      <c r="M217" s="178" t="s">
        <v>103</v>
      </c>
      <c r="N217" s="178" t="s">
        <v>103</v>
      </c>
      <c r="O217" s="178" t="s">
        <v>103</v>
      </c>
      <c r="P217" s="178" t="s">
        <v>103</v>
      </c>
      <c r="Q217" s="178">
        <v>1567771</v>
      </c>
      <c r="R217" s="178">
        <v>2214368</v>
      </c>
      <c r="S217" s="178">
        <v>1779225</v>
      </c>
      <c r="T217" s="178">
        <v>1417967</v>
      </c>
      <c r="U217" s="178">
        <v>485613</v>
      </c>
      <c r="V217" s="178">
        <v>109197</v>
      </c>
      <c r="W217" s="178">
        <v>136231</v>
      </c>
      <c r="X217" s="178">
        <v>678811</v>
      </c>
      <c r="Y217" s="178">
        <v>841059</v>
      </c>
      <c r="Z217" s="178">
        <v>917839</v>
      </c>
      <c r="AA217" s="178">
        <v>1000381</v>
      </c>
      <c r="AB217" s="178">
        <v>1185553</v>
      </c>
      <c r="AC217" s="178">
        <v>1323646</v>
      </c>
      <c r="AD217" s="178">
        <v>2133839</v>
      </c>
      <c r="AE217" s="178">
        <v>1400384</v>
      </c>
      <c r="AF217" s="178">
        <v>1327751</v>
      </c>
      <c r="AG217" s="178">
        <v>1256298</v>
      </c>
      <c r="AH217" s="178">
        <v>1206158</v>
      </c>
      <c r="AI217" s="178">
        <v>1333578</v>
      </c>
      <c r="AJ217" s="178">
        <v>1444280</v>
      </c>
      <c r="AK217" s="178">
        <v>1543633</v>
      </c>
      <c r="AL217" s="178">
        <v>1425284</v>
      </c>
      <c r="AM217" s="178">
        <v>1467300</v>
      </c>
      <c r="AN217" s="178">
        <v>1686920</v>
      </c>
      <c r="AO217" s="178">
        <v>1847296</v>
      </c>
      <c r="AP217" s="178">
        <v>2607827</v>
      </c>
      <c r="AQ217" s="178">
        <v>1802555</v>
      </c>
      <c r="AR217" s="178">
        <v>1723074</v>
      </c>
      <c r="AS217" s="178">
        <v>1692989</v>
      </c>
      <c r="AT217" s="178">
        <v>1728295</v>
      </c>
      <c r="AU217" s="178">
        <v>1773843</v>
      </c>
      <c r="AV217" s="178">
        <v>1686053</v>
      </c>
      <c r="AW217" s="178">
        <v>1726438</v>
      </c>
      <c r="AX217" s="178">
        <v>1589592</v>
      </c>
      <c r="AY217" s="178">
        <v>1626633</v>
      </c>
      <c r="AZ217" s="178">
        <v>1628971</v>
      </c>
      <c r="BA217" s="178">
        <v>1935950</v>
      </c>
      <c r="BB217" s="178">
        <v>2855209</v>
      </c>
      <c r="BC217" s="178">
        <v>2100901</v>
      </c>
      <c r="BD217" s="178">
        <v>1706846</v>
      </c>
      <c r="BE217" s="178">
        <v>1756920.2760000001</v>
      </c>
      <c r="BF217" s="178">
        <v>1846158.1120500001</v>
      </c>
      <c r="BG217" s="178">
        <v>1850658.3689999995</v>
      </c>
      <c r="BH217" s="178">
        <v>1833794.4320499992</v>
      </c>
      <c r="BI217" s="178">
        <v>1885444.8006899995</v>
      </c>
      <c r="BJ217" s="178">
        <v>1692643.9399999992</v>
      </c>
      <c r="BK217" s="178">
        <v>1681837.0899999994</v>
      </c>
      <c r="BL217" s="178">
        <v>1894392.9929999996</v>
      </c>
      <c r="BM217" s="178">
        <v>1972915.6299999997</v>
      </c>
      <c r="BN217" s="178">
        <v>3135576.96</v>
      </c>
      <c r="BO217" s="178">
        <v>2124938.7799999993</v>
      </c>
      <c r="BP217" s="178">
        <v>1763654.9548299995</v>
      </c>
      <c r="BQ217" s="178">
        <v>1977049.0799999996</v>
      </c>
      <c r="BR217" s="178">
        <v>1759097.0399999993</v>
      </c>
      <c r="BS217" s="178">
        <v>1834479.8799999994</v>
      </c>
      <c r="BT217" s="178">
        <v>1911114.7099999997</v>
      </c>
      <c r="BU217" s="178">
        <v>1975898.14</v>
      </c>
    </row>
    <row r="218" spans="1:73" outlineLevel="1">
      <c r="A218" s="355">
        <v>0.4</v>
      </c>
      <c r="B218" s="163" t="s">
        <v>72</v>
      </c>
      <c r="F218" s="178" t="s">
        <v>103</v>
      </c>
      <c r="G218" s="178" t="s">
        <v>103</v>
      </c>
      <c r="H218" s="178" t="s">
        <v>103</v>
      </c>
      <c r="I218" s="178" t="s">
        <v>103</v>
      </c>
      <c r="J218" s="178" t="s">
        <v>103</v>
      </c>
      <c r="K218" s="178" t="s">
        <v>103</v>
      </c>
      <c r="L218" s="178" t="s">
        <v>103</v>
      </c>
      <c r="M218" s="178" t="s">
        <v>103</v>
      </c>
      <c r="N218" s="178" t="s">
        <v>103</v>
      </c>
      <c r="O218" s="178" t="s">
        <v>103</v>
      </c>
      <c r="P218" s="178" t="s">
        <v>103</v>
      </c>
      <c r="Q218" s="178">
        <v>925347</v>
      </c>
      <c r="R218" s="178">
        <v>1618447</v>
      </c>
      <c r="S218" s="178">
        <v>908427</v>
      </c>
      <c r="T218" s="178">
        <v>782002</v>
      </c>
      <c r="U218" s="178">
        <v>398558</v>
      </c>
      <c r="V218" s="178">
        <v>38094</v>
      </c>
      <c r="W218" s="178">
        <v>130349</v>
      </c>
      <c r="X218" s="178">
        <v>367354</v>
      </c>
      <c r="Y218" s="178">
        <v>355005</v>
      </c>
      <c r="Z218" s="178">
        <v>446017</v>
      </c>
      <c r="AA218" s="178">
        <v>578814</v>
      </c>
      <c r="AB218" s="178">
        <v>697928</v>
      </c>
      <c r="AC218" s="178">
        <v>875853</v>
      </c>
      <c r="AD218" s="178">
        <v>1263046</v>
      </c>
      <c r="AE218" s="178">
        <v>725462</v>
      </c>
      <c r="AF218" s="178">
        <v>673266</v>
      </c>
      <c r="AG218" s="178">
        <v>617906</v>
      </c>
      <c r="AH218" s="178">
        <v>572437</v>
      </c>
      <c r="AI218" s="178">
        <v>761700</v>
      </c>
      <c r="AJ218" s="178">
        <v>706702</v>
      </c>
      <c r="AK218" s="178">
        <v>757096</v>
      </c>
      <c r="AL218" s="178">
        <v>733953</v>
      </c>
      <c r="AM218" s="178">
        <v>699784</v>
      </c>
      <c r="AN218" s="178">
        <v>808068</v>
      </c>
      <c r="AO218" s="178">
        <v>924080</v>
      </c>
      <c r="AP218" s="178">
        <v>1654790</v>
      </c>
      <c r="AQ218" s="178">
        <v>991961</v>
      </c>
      <c r="AR218" s="178">
        <v>970541</v>
      </c>
      <c r="AS218" s="178">
        <v>904531</v>
      </c>
      <c r="AT218" s="178">
        <v>939757</v>
      </c>
      <c r="AU218" s="178">
        <v>977011</v>
      </c>
      <c r="AV218" s="178">
        <v>1046260</v>
      </c>
      <c r="AW218" s="178">
        <v>1019110</v>
      </c>
      <c r="AX218" s="178">
        <v>1000015</v>
      </c>
      <c r="AY218" s="178">
        <v>941154</v>
      </c>
      <c r="AZ218" s="178">
        <v>1041413</v>
      </c>
      <c r="BA218" s="178">
        <v>1099935</v>
      </c>
      <c r="BB218" s="178">
        <v>1935238</v>
      </c>
      <c r="BC218" s="178">
        <v>1302963</v>
      </c>
      <c r="BD218" s="178">
        <v>1021355</v>
      </c>
      <c r="BE218" s="178">
        <v>935098.94000000006</v>
      </c>
      <c r="BF218" s="178">
        <v>1133117.5100000002</v>
      </c>
      <c r="BG218" s="178">
        <v>1054343.2100000002</v>
      </c>
      <c r="BH218" s="178">
        <v>1174214.83</v>
      </c>
      <c r="BI218" s="178">
        <v>1320946.7300000002</v>
      </c>
      <c r="BJ218" s="178">
        <v>1043456.6500000001</v>
      </c>
      <c r="BK218" s="178">
        <v>1141492.8599999999</v>
      </c>
      <c r="BL218" s="178">
        <v>1305407.3499999999</v>
      </c>
      <c r="BM218" s="178">
        <v>1483499.4</v>
      </c>
      <c r="BN218" s="178">
        <v>2412353.61</v>
      </c>
      <c r="BO218" s="178">
        <v>1491080.65</v>
      </c>
      <c r="BP218" s="178">
        <v>1313784.6599999999</v>
      </c>
      <c r="BQ218" s="178">
        <v>1358977.4000000001</v>
      </c>
      <c r="BR218" s="178">
        <v>1324677</v>
      </c>
      <c r="BS218" s="178">
        <v>1451379.72</v>
      </c>
      <c r="BT218" s="178">
        <v>1492103.61</v>
      </c>
      <c r="BU218" s="178">
        <v>1732725.64</v>
      </c>
    </row>
    <row r="219" spans="1:73" outlineLevel="1">
      <c r="A219" s="355"/>
      <c r="B219" s="163" t="s">
        <v>74</v>
      </c>
      <c r="F219" s="178" t="s">
        <v>103</v>
      </c>
      <c r="G219" s="178" t="s">
        <v>103</v>
      </c>
      <c r="H219" s="178" t="s">
        <v>103</v>
      </c>
      <c r="I219" s="178" t="s">
        <v>103</v>
      </c>
      <c r="J219" s="178" t="s">
        <v>103</v>
      </c>
      <c r="K219" s="178" t="s">
        <v>103</v>
      </c>
      <c r="L219" s="178" t="s">
        <v>103</v>
      </c>
      <c r="M219" s="178" t="s">
        <v>103</v>
      </c>
      <c r="N219" s="178" t="s">
        <v>103</v>
      </c>
      <c r="O219" s="178" t="s">
        <v>103</v>
      </c>
      <c r="P219" s="178" t="s">
        <v>103</v>
      </c>
      <c r="Q219" s="178" t="s">
        <v>103</v>
      </c>
      <c r="R219" s="178" t="s">
        <v>103</v>
      </c>
      <c r="S219" s="178" t="s">
        <v>103</v>
      </c>
      <c r="T219" s="178" t="s">
        <v>103</v>
      </c>
      <c r="U219" s="178" t="s">
        <v>103</v>
      </c>
      <c r="V219" s="178" t="s">
        <v>103</v>
      </c>
      <c r="W219" s="178" t="s">
        <v>103</v>
      </c>
      <c r="X219" s="178" t="s">
        <v>103</v>
      </c>
      <c r="Y219" s="178" t="s">
        <v>103</v>
      </c>
      <c r="Z219" s="178" t="s">
        <v>103</v>
      </c>
      <c r="AA219" s="178" t="s">
        <v>103</v>
      </c>
      <c r="AB219" s="178" t="s">
        <v>103</v>
      </c>
      <c r="AC219" s="178" t="s">
        <v>103</v>
      </c>
      <c r="AD219" s="178" t="s">
        <v>103</v>
      </c>
      <c r="AE219" s="178" t="s">
        <v>103</v>
      </c>
      <c r="AF219" s="178" t="s">
        <v>103</v>
      </c>
      <c r="AG219" s="178" t="s">
        <v>103</v>
      </c>
      <c r="AH219" s="178" t="s">
        <v>103</v>
      </c>
      <c r="AI219" s="178" t="s">
        <v>103</v>
      </c>
      <c r="AJ219" s="178" t="s">
        <v>103</v>
      </c>
      <c r="AK219" s="178" t="s">
        <v>103</v>
      </c>
      <c r="AL219" s="178" t="s">
        <v>103</v>
      </c>
      <c r="AM219" s="178" t="s">
        <v>103</v>
      </c>
      <c r="AN219" s="178" t="s">
        <v>103</v>
      </c>
      <c r="AO219" s="178" t="s">
        <v>103</v>
      </c>
      <c r="AP219" s="178">
        <v>4273304</v>
      </c>
      <c r="AQ219" s="178">
        <v>2567996</v>
      </c>
      <c r="AR219" s="178">
        <v>2707950</v>
      </c>
      <c r="AS219" s="178">
        <v>2675377</v>
      </c>
      <c r="AT219" s="178">
        <v>2783650</v>
      </c>
      <c r="AU219" s="178">
        <v>2906702</v>
      </c>
      <c r="AV219" s="178">
        <v>2779019</v>
      </c>
      <c r="AW219" s="178">
        <v>2743919.77</v>
      </c>
      <c r="AX219" s="178">
        <v>2756217</v>
      </c>
      <c r="AY219" s="178">
        <v>2749331</v>
      </c>
      <c r="AZ219" s="178">
        <v>2889766</v>
      </c>
      <c r="BA219" s="178">
        <v>2894565</v>
      </c>
      <c r="BB219" s="178">
        <v>4664301</v>
      </c>
      <c r="BC219" s="178">
        <v>3106745</v>
      </c>
      <c r="BD219" s="178">
        <v>2656629</v>
      </c>
      <c r="BE219" s="178">
        <v>2740604.5</v>
      </c>
      <c r="BF219" s="178">
        <v>2830463.68</v>
      </c>
      <c r="BG219" s="178">
        <v>2802139.62</v>
      </c>
      <c r="BH219" s="178">
        <v>2716518</v>
      </c>
      <c r="BI219" s="178">
        <v>2794506</v>
      </c>
      <c r="BJ219" s="178">
        <v>2696324</v>
      </c>
      <c r="BK219" s="178">
        <v>2650073.7799999998</v>
      </c>
      <c r="BL219" s="178">
        <v>2752907.86</v>
      </c>
      <c r="BM219" s="178">
        <v>3184714</v>
      </c>
      <c r="BN219" s="178">
        <v>4550443.0299999993</v>
      </c>
      <c r="BO219" s="178">
        <v>2700023.6300000004</v>
      </c>
      <c r="BP219" s="178">
        <v>2676559.7399999998</v>
      </c>
      <c r="BQ219" s="178">
        <v>2722176.86</v>
      </c>
      <c r="BR219" s="178">
        <v>2711091</v>
      </c>
      <c r="BS219" s="178">
        <v>3185252.57</v>
      </c>
      <c r="BT219" s="178">
        <v>2669738.19</v>
      </c>
      <c r="BU219" s="178">
        <v>2779780.66</v>
      </c>
    </row>
    <row r="220" spans="1:73" outlineLevel="1">
      <c r="A220" s="355"/>
      <c r="B220" s="163" t="s">
        <v>77</v>
      </c>
      <c r="F220" s="178" t="s">
        <v>103</v>
      </c>
      <c r="G220" s="178" t="s">
        <v>103</v>
      </c>
      <c r="H220" s="178" t="s">
        <v>103</v>
      </c>
      <c r="I220" s="178" t="s">
        <v>103</v>
      </c>
      <c r="J220" s="178" t="s">
        <v>103</v>
      </c>
      <c r="K220" s="178" t="s">
        <v>103</v>
      </c>
      <c r="L220" s="178" t="s">
        <v>103</v>
      </c>
      <c r="M220" s="178" t="s">
        <v>103</v>
      </c>
      <c r="N220" s="178" t="s">
        <v>103</v>
      </c>
      <c r="O220" s="178" t="s">
        <v>103</v>
      </c>
      <c r="P220" s="178" t="s">
        <v>103</v>
      </c>
      <c r="Q220" s="178" t="s">
        <v>103</v>
      </c>
      <c r="R220" s="178" t="s">
        <v>103</v>
      </c>
      <c r="S220" s="178" t="s">
        <v>103</v>
      </c>
      <c r="T220" s="178" t="s">
        <v>103</v>
      </c>
      <c r="U220" s="178" t="s">
        <v>103</v>
      </c>
      <c r="V220" s="178" t="s">
        <v>103</v>
      </c>
      <c r="W220" s="178" t="s">
        <v>103</v>
      </c>
      <c r="X220" s="178" t="s">
        <v>103</v>
      </c>
      <c r="Y220" s="178" t="s">
        <v>103</v>
      </c>
      <c r="Z220" s="178" t="s">
        <v>103</v>
      </c>
      <c r="AA220" s="178" t="s">
        <v>103</v>
      </c>
      <c r="AB220" s="178" t="s">
        <v>103</v>
      </c>
      <c r="AC220" s="178" t="s">
        <v>103</v>
      </c>
      <c r="AD220" s="178" t="s">
        <v>103</v>
      </c>
      <c r="AE220" s="178" t="s">
        <v>103</v>
      </c>
      <c r="AF220" s="178" t="s">
        <v>103</v>
      </c>
      <c r="AG220" s="178" t="s">
        <v>103</v>
      </c>
      <c r="AH220" s="178" t="s">
        <v>103</v>
      </c>
      <c r="AI220" s="178" t="s">
        <v>103</v>
      </c>
      <c r="AJ220" s="178" t="s">
        <v>103</v>
      </c>
      <c r="AK220" s="178" t="s">
        <v>103</v>
      </c>
      <c r="AL220" s="178" t="s">
        <v>103</v>
      </c>
      <c r="AM220" s="178" t="s">
        <v>103</v>
      </c>
      <c r="AN220" s="178" t="s">
        <v>103</v>
      </c>
      <c r="AO220" s="178" t="s">
        <v>103</v>
      </c>
      <c r="AP220" s="178">
        <v>0</v>
      </c>
      <c r="AQ220" s="178">
        <v>0</v>
      </c>
      <c r="AR220" s="178">
        <v>0</v>
      </c>
      <c r="AS220" s="178">
        <v>0</v>
      </c>
      <c r="AT220" s="178">
        <v>0</v>
      </c>
      <c r="AU220" s="178">
        <v>0</v>
      </c>
      <c r="AV220" s="178">
        <v>0</v>
      </c>
      <c r="AW220" s="178">
        <v>0</v>
      </c>
      <c r="AX220" s="178">
        <v>0</v>
      </c>
      <c r="AY220" s="178">
        <v>0</v>
      </c>
      <c r="AZ220" s="178">
        <v>0</v>
      </c>
      <c r="BA220" s="178">
        <v>2849532.5100000007</v>
      </c>
      <c r="BB220" s="178">
        <v>4439891</v>
      </c>
      <c r="BC220" s="178">
        <v>2382291</v>
      </c>
      <c r="BD220" s="178">
        <v>2243876</v>
      </c>
      <c r="BE220" s="178">
        <v>2157435.81</v>
      </c>
      <c r="BF220" s="178">
        <v>2188912.9700000002</v>
      </c>
      <c r="BG220" s="178">
        <v>2678187</v>
      </c>
      <c r="BH220" s="178">
        <v>2590264</v>
      </c>
      <c r="BI220" s="178">
        <v>2177058.66</v>
      </c>
      <c r="BJ220" s="178">
        <v>1990365.38</v>
      </c>
      <c r="BK220" s="178">
        <v>1938552.74</v>
      </c>
      <c r="BL220" s="178">
        <v>2097553.5699999998</v>
      </c>
      <c r="BM220" s="178">
        <v>2443510.36</v>
      </c>
      <c r="BN220" s="178">
        <v>2280211.1800000002</v>
      </c>
      <c r="BO220" s="178">
        <v>2115875.9899999998</v>
      </c>
      <c r="BP220" s="178">
        <v>2160033.4900000002</v>
      </c>
      <c r="BQ220" s="178">
        <v>2364063.44</v>
      </c>
      <c r="BR220" s="178">
        <v>2221937.0999999996</v>
      </c>
      <c r="BS220" s="178">
        <v>2278169.46</v>
      </c>
      <c r="BT220" s="178">
        <v>2484311.79</v>
      </c>
      <c r="BU220" s="178">
        <v>2274486.86</v>
      </c>
    </row>
    <row r="221" spans="1:73" outlineLevel="1">
      <c r="A221" s="355"/>
      <c r="B221" s="163" t="s">
        <v>166</v>
      </c>
      <c r="F221" s="178" t="s">
        <v>103</v>
      </c>
      <c r="G221" s="178" t="s">
        <v>103</v>
      </c>
      <c r="H221" s="178" t="s">
        <v>103</v>
      </c>
      <c r="I221" s="178" t="s">
        <v>103</v>
      </c>
      <c r="J221" s="178" t="s">
        <v>103</v>
      </c>
      <c r="K221" s="178" t="s">
        <v>103</v>
      </c>
      <c r="L221" s="178" t="s">
        <v>103</v>
      </c>
      <c r="M221" s="178" t="s">
        <v>103</v>
      </c>
      <c r="N221" s="178" t="s">
        <v>103</v>
      </c>
      <c r="O221" s="178" t="s">
        <v>103</v>
      </c>
      <c r="P221" s="178" t="s">
        <v>103</v>
      </c>
      <c r="Q221" s="178" t="s">
        <v>103</v>
      </c>
      <c r="R221" s="178" t="s">
        <v>103</v>
      </c>
      <c r="S221" s="178" t="s">
        <v>103</v>
      </c>
      <c r="T221" s="178" t="s">
        <v>103</v>
      </c>
      <c r="U221" s="178" t="s">
        <v>103</v>
      </c>
      <c r="V221" s="178" t="s">
        <v>103</v>
      </c>
      <c r="W221" s="178" t="s">
        <v>103</v>
      </c>
      <c r="X221" s="178" t="s">
        <v>103</v>
      </c>
      <c r="Y221" s="178" t="s">
        <v>103</v>
      </c>
      <c r="Z221" s="178" t="s">
        <v>103</v>
      </c>
      <c r="AA221" s="178" t="s">
        <v>103</v>
      </c>
      <c r="AB221" s="178" t="s">
        <v>103</v>
      </c>
      <c r="AC221" s="178" t="s">
        <v>103</v>
      </c>
      <c r="AD221" s="178" t="s">
        <v>103</v>
      </c>
      <c r="AE221" s="178" t="s">
        <v>103</v>
      </c>
      <c r="AF221" s="178" t="s">
        <v>103</v>
      </c>
      <c r="AG221" s="178" t="s">
        <v>103</v>
      </c>
      <c r="AH221" s="178" t="s">
        <v>103</v>
      </c>
      <c r="AI221" s="178" t="s">
        <v>103</v>
      </c>
      <c r="AJ221" s="178" t="s">
        <v>103</v>
      </c>
      <c r="AK221" s="178" t="s">
        <v>103</v>
      </c>
      <c r="AL221" s="178" t="s">
        <v>103</v>
      </c>
      <c r="AM221" s="178" t="s">
        <v>103</v>
      </c>
      <c r="AN221" s="178" t="s">
        <v>103</v>
      </c>
      <c r="AO221" s="178" t="s">
        <v>103</v>
      </c>
      <c r="AP221" s="178">
        <v>0</v>
      </c>
      <c r="AQ221" s="178">
        <v>0</v>
      </c>
      <c r="AR221" s="178">
        <v>0</v>
      </c>
      <c r="AS221" s="178">
        <v>0</v>
      </c>
      <c r="AT221" s="178">
        <v>0</v>
      </c>
      <c r="AU221" s="178">
        <v>0</v>
      </c>
      <c r="AV221" s="178">
        <v>0</v>
      </c>
      <c r="AW221" s="178">
        <v>0</v>
      </c>
      <c r="AX221" s="178">
        <v>0</v>
      </c>
      <c r="AY221" s="178">
        <v>0</v>
      </c>
      <c r="AZ221" s="178">
        <v>0</v>
      </c>
      <c r="BA221" s="178">
        <v>0</v>
      </c>
      <c r="BB221" s="178">
        <v>0</v>
      </c>
      <c r="BC221" s="178">
        <v>0</v>
      </c>
      <c r="BD221" s="178">
        <v>0</v>
      </c>
      <c r="BE221" s="178">
        <v>0</v>
      </c>
      <c r="BF221" s="178">
        <v>0</v>
      </c>
      <c r="BG221" s="178">
        <v>0</v>
      </c>
      <c r="BH221" s="178">
        <v>0</v>
      </c>
      <c r="BI221" s="178">
        <v>0</v>
      </c>
      <c r="BJ221" s="178">
        <v>0</v>
      </c>
      <c r="BK221" s="178">
        <v>0</v>
      </c>
      <c r="BL221" s="178">
        <v>0</v>
      </c>
      <c r="BM221" s="178">
        <v>3366889.5299999993</v>
      </c>
      <c r="BN221" s="178">
        <v>1621121.75</v>
      </c>
      <c r="BO221" s="178">
        <v>1544882.32</v>
      </c>
      <c r="BP221" s="178">
        <v>1688586.08</v>
      </c>
      <c r="BQ221" s="178">
        <v>1447092.14</v>
      </c>
      <c r="BR221" s="178">
        <v>1962884</v>
      </c>
      <c r="BS221" s="178">
        <v>1354647.61</v>
      </c>
      <c r="BT221" s="178">
        <v>1835616.9199999992</v>
      </c>
      <c r="BU221" s="178">
        <v>1620196.92</v>
      </c>
    </row>
    <row r="222" spans="1:73" outlineLevel="1">
      <c r="A222" s="355"/>
      <c r="B222" s="163" t="s">
        <v>167</v>
      </c>
      <c r="F222" s="178" t="s">
        <v>103</v>
      </c>
      <c r="G222" s="178" t="s">
        <v>103</v>
      </c>
      <c r="H222" s="178" t="s">
        <v>103</v>
      </c>
      <c r="I222" s="178" t="s">
        <v>103</v>
      </c>
      <c r="J222" s="178" t="s">
        <v>103</v>
      </c>
      <c r="K222" s="178" t="s">
        <v>103</v>
      </c>
      <c r="L222" s="178" t="s">
        <v>103</v>
      </c>
      <c r="M222" s="178" t="s">
        <v>103</v>
      </c>
      <c r="N222" s="178" t="s">
        <v>103</v>
      </c>
      <c r="O222" s="178" t="s">
        <v>103</v>
      </c>
      <c r="P222" s="178" t="s">
        <v>103</v>
      </c>
      <c r="Q222" s="178" t="s">
        <v>103</v>
      </c>
      <c r="R222" s="178" t="s">
        <v>103</v>
      </c>
      <c r="S222" s="178" t="s">
        <v>103</v>
      </c>
      <c r="T222" s="178" t="s">
        <v>103</v>
      </c>
      <c r="U222" s="178" t="s">
        <v>103</v>
      </c>
      <c r="V222" s="178" t="s">
        <v>103</v>
      </c>
      <c r="W222" s="178" t="s">
        <v>103</v>
      </c>
      <c r="X222" s="178" t="s">
        <v>103</v>
      </c>
      <c r="Y222" s="178" t="s">
        <v>103</v>
      </c>
      <c r="Z222" s="178" t="s">
        <v>103</v>
      </c>
      <c r="AA222" s="178" t="s">
        <v>103</v>
      </c>
      <c r="AB222" s="178" t="s">
        <v>103</v>
      </c>
      <c r="AC222" s="178" t="s">
        <v>103</v>
      </c>
      <c r="AD222" s="178" t="s">
        <v>103</v>
      </c>
      <c r="AE222" s="178" t="s">
        <v>103</v>
      </c>
      <c r="AF222" s="178" t="s">
        <v>103</v>
      </c>
      <c r="AG222" s="178" t="s">
        <v>103</v>
      </c>
      <c r="AH222" s="178" t="s">
        <v>103</v>
      </c>
      <c r="AI222" s="178" t="s">
        <v>103</v>
      </c>
      <c r="AJ222" s="178" t="s">
        <v>103</v>
      </c>
      <c r="AK222" s="178" t="s">
        <v>103</v>
      </c>
      <c r="AL222" s="178" t="s">
        <v>103</v>
      </c>
      <c r="AM222" s="178" t="s">
        <v>103</v>
      </c>
      <c r="AN222" s="178" t="s">
        <v>103</v>
      </c>
      <c r="AO222" s="178" t="s">
        <v>103</v>
      </c>
      <c r="AP222" s="178">
        <v>0</v>
      </c>
      <c r="AQ222" s="178">
        <v>0</v>
      </c>
      <c r="AR222" s="178">
        <v>0</v>
      </c>
      <c r="AS222" s="178">
        <v>0</v>
      </c>
      <c r="AT222" s="178">
        <v>0</v>
      </c>
      <c r="AU222" s="178">
        <v>0</v>
      </c>
      <c r="AV222" s="178">
        <v>0</v>
      </c>
      <c r="AW222" s="178">
        <v>0</v>
      </c>
      <c r="AX222" s="178">
        <v>0</v>
      </c>
      <c r="AY222" s="178">
        <v>0</v>
      </c>
      <c r="AZ222" s="178">
        <v>0</v>
      </c>
      <c r="BA222" s="178">
        <v>0</v>
      </c>
      <c r="BB222" s="178">
        <v>0</v>
      </c>
      <c r="BC222" s="178">
        <v>0</v>
      </c>
      <c r="BD222" s="178">
        <v>0</v>
      </c>
      <c r="BE222" s="178">
        <v>0</v>
      </c>
      <c r="BF222" s="178">
        <v>0</v>
      </c>
      <c r="BG222" s="178">
        <v>0</v>
      </c>
      <c r="BH222" s="178">
        <v>0</v>
      </c>
      <c r="BI222" s="178">
        <v>0</v>
      </c>
      <c r="BJ222" s="178">
        <v>0</v>
      </c>
      <c r="BK222" s="178">
        <v>0</v>
      </c>
      <c r="BL222" s="178">
        <v>0</v>
      </c>
      <c r="BM222" s="178">
        <v>0</v>
      </c>
      <c r="BN222" s="178">
        <v>4367948</v>
      </c>
      <c r="BO222" s="178">
        <v>2428898</v>
      </c>
      <c r="BP222" s="178">
        <v>2201393</v>
      </c>
      <c r="BQ222" s="178">
        <v>2360577</v>
      </c>
      <c r="BR222" s="178">
        <v>2234604</v>
      </c>
      <c r="BS222" s="178">
        <v>2260884</v>
      </c>
      <c r="BT222" s="178">
        <v>2795797</v>
      </c>
      <c r="BU222" s="178">
        <v>2396640</v>
      </c>
    </row>
    <row r="223" spans="1:73" outlineLevel="1">
      <c r="A223" s="355"/>
      <c r="B223" s="163" t="s">
        <v>168</v>
      </c>
      <c r="F223" s="178" t="s">
        <v>103</v>
      </c>
      <c r="G223" s="178" t="s">
        <v>103</v>
      </c>
      <c r="H223" s="178" t="s">
        <v>103</v>
      </c>
      <c r="I223" s="178" t="s">
        <v>103</v>
      </c>
      <c r="J223" s="178" t="s">
        <v>103</v>
      </c>
      <c r="K223" s="178" t="s">
        <v>103</v>
      </c>
      <c r="L223" s="178" t="s">
        <v>103</v>
      </c>
      <c r="M223" s="178" t="s">
        <v>103</v>
      </c>
      <c r="N223" s="178" t="s">
        <v>103</v>
      </c>
      <c r="O223" s="178" t="s">
        <v>103</v>
      </c>
      <c r="P223" s="178" t="s">
        <v>103</v>
      </c>
      <c r="Q223" s="178" t="s">
        <v>103</v>
      </c>
      <c r="R223" s="178" t="s">
        <v>103</v>
      </c>
      <c r="S223" s="178" t="s">
        <v>103</v>
      </c>
      <c r="T223" s="178" t="s">
        <v>103</v>
      </c>
      <c r="U223" s="178" t="s">
        <v>103</v>
      </c>
      <c r="V223" s="178" t="s">
        <v>103</v>
      </c>
      <c r="W223" s="178" t="s">
        <v>103</v>
      </c>
      <c r="X223" s="178" t="s">
        <v>103</v>
      </c>
      <c r="Y223" s="178" t="s">
        <v>103</v>
      </c>
      <c r="Z223" s="178" t="s">
        <v>103</v>
      </c>
      <c r="AA223" s="178" t="s">
        <v>103</v>
      </c>
      <c r="AB223" s="178" t="s">
        <v>103</v>
      </c>
      <c r="AC223" s="178" t="s">
        <v>103</v>
      </c>
      <c r="AD223" s="178" t="s">
        <v>103</v>
      </c>
      <c r="AE223" s="178" t="s">
        <v>103</v>
      </c>
      <c r="AF223" s="178" t="s">
        <v>103</v>
      </c>
      <c r="AG223" s="178" t="s">
        <v>103</v>
      </c>
      <c r="AH223" s="178" t="s">
        <v>103</v>
      </c>
      <c r="AI223" s="178" t="s">
        <v>103</v>
      </c>
      <c r="AJ223" s="178" t="s">
        <v>103</v>
      </c>
      <c r="AK223" s="178" t="s">
        <v>103</v>
      </c>
      <c r="AL223" s="178" t="s">
        <v>103</v>
      </c>
      <c r="AM223" s="178" t="s">
        <v>103</v>
      </c>
      <c r="AN223" s="178" t="s">
        <v>103</v>
      </c>
      <c r="AO223" s="178" t="s">
        <v>103</v>
      </c>
      <c r="AP223" s="178">
        <v>0</v>
      </c>
      <c r="AQ223" s="178">
        <v>0</v>
      </c>
      <c r="AR223" s="178">
        <v>0</v>
      </c>
      <c r="AS223" s="178">
        <v>0</v>
      </c>
      <c r="AT223" s="178">
        <v>0</v>
      </c>
      <c r="AU223" s="178">
        <v>0</v>
      </c>
      <c r="AV223" s="178">
        <v>0</v>
      </c>
      <c r="AW223" s="178">
        <v>0</v>
      </c>
      <c r="AX223" s="178">
        <v>0</v>
      </c>
      <c r="AY223" s="178">
        <v>0</v>
      </c>
      <c r="AZ223" s="178">
        <v>0</v>
      </c>
      <c r="BA223" s="178">
        <v>0</v>
      </c>
      <c r="BB223" s="178">
        <v>0</v>
      </c>
      <c r="BC223" s="178">
        <v>0</v>
      </c>
      <c r="BD223" s="178">
        <v>0</v>
      </c>
      <c r="BE223" s="178">
        <v>0</v>
      </c>
      <c r="BF223" s="178">
        <v>0</v>
      </c>
      <c r="BG223" s="178">
        <v>0</v>
      </c>
      <c r="BH223" s="178">
        <v>0</v>
      </c>
      <c r="BI223" s="178">
        <v>0</v>
      </c>
      <c r="BJ223" s="178">
        <v>0</v>
      </c>
      <c r="BK223" s="178">
        <v>0</v>
      </c>
      <c r="BL223" s="178">
        <v>0</v>
      </c>
      <c r="BM223" s="178">
        <v>0</v>
      </c>
      <c r="BN223" s="178">
        <v>2211076.5499999998</v>
      </c>
      <c r="BO223" s="178">
        <v>2136749.7799999998</v>
      </c>
      <c r="BP223" s="178">
        <v>2245559.5</v>
      </c>
      <c r="BQ223" s="178">
        <v>2254596.36</v>
      </c>
      <c r="BR223" s="178">
        <v>2297623.34</v>
      </c>
      <c r="BS223" s="178">
        <v>2330315.02</v>
      </c>
      <c r="BT223" s="178">
        <v>2876781.9499999997</v>
      </c>
      <c r="BU223" s="178">
        <v>2242263.9</v>
      </c>
    </row>
    <row r="224" spans="1:73" outlineLevel="1">
      <c r="A224" s="355"/>
      <c r="B224" s="163" t="s">
        <v>169</v>
      </c>
      <c r="F224" s="178" t="s">
        <v>103</v>
      </c>
      <c r="G224" s="178" t="s">
        <v>103</v>
      </c>
      <c r="H224" s="178" t="s">
        <v>103</v>
      </c>
      <c r="I224" s="178" t="s">
        <v>103</v>
      </c>
      <c r="J224" s="178" t="s">
        <v>103</v>
      </c>
      <c r="K224" s="178" t="s">
        <v>103</v>
      </c>
      <c r="L224" s="178" t="s">
        <v>103</v>
      </c>
      <c r="M224" s="178" t="s">
        <v>103</v>
      </c>
      <c r="N224" s="178" t="s">
        <v>103</v>
      </c>
      <c r="O224" s="178" t="s">
        <v>103</v>
      </c>
      <c r="P224" s="178" t="s">
        <v>103</v>
      </c>
      <c r="Q224" s="178" t="s">
        <v>103</v>
      </c>
      <c r="R224" s="178" t="s">
        <v>103</v>
      </c>
      <c r="S224" s="178" t="s">
        <v>103</v>
      </c>
      <c r="T224" s="178" t="s">
        <v>103</v>
      </c>
      <c r="U224" s="178" t="s">
        <v>103</v>
      </c>
      <c r="V224" s="178" t="s">
        <v>103</v>
      </c>
      <c r="W224" s="178" t="s">
        <v>103</v>
      </c>
      <c r="X224" s="178" t="s">
        <v>103</v>
      </c>
      <c r="Y224" s="178" t="s">
        <v>103</v>
      </c>
      <c r="Z224" s="178" t="s">
        <v>103</v>
      </c>
      <c r="AA224" s="178" t="s">
        <v>103</v>
      </c>
      <c r="AB224" s="178" t="s">
        <v>103</v>
      </c>
      <c r="AC224" s="178" t="s">
        <v>103</v>
      </c>
      <c r="AD224" s="178" t="s">
        <v>103</v>
      </c>
      <c r="AE224" s="178" t="s">
        <v>103</v>
      </c>
      <c r="AF224" s="178" t="s">
        <v>103</v>
      </c>
      <c r="AG224" s="178" t="s">
        <v>103</v>
      </c>
      <c r="AH224" s="178" t="s">
        <v>103</v>
      </c>
      <c r="AI224" s="178" t="s">
        <v>103</v>
      </c>
      <c r="AJ224" s="178" t="s">
        <v>103</v>
      </c>
      <c r="AK224" s="178" t="s">
        <v>103</v>
      </c>
      <c r="AL224" s="178" t="s">
        <v>103</v>
      </c>
      <c r="AM224" s="178" t="s">
        <v>103</v>
      </c>
      <c r="AN224" s="178" t="s">
        <v>103</v>
      </c>
      <c r="AO224" s="178" t="s">
        <v>103</v>
      </c>
      <c r="AP224" s="178">
        <v>0</v>
      </c>
      <c r="AQ224" s="178">
        <v>0</v>
      </c>
      <c r="AR224" s="178">
        <v>0</v>
      </c>
      <c r="AS224" s="178">
        <v>0</v>
      </c>
      <c r="AT224" s="178">
        <v>0</v>
      </c>
      <c r="AU224" s="178">
        <v>0</v>
      </c>
      <c r="AV224" s="178">
        <v>0</v>
      </c>
      <c r="AW224" s="178">
        <v>0</v>
      </c>
      <c r="AX224" s="178">
        <v>0</v>
      </c>
      <c r="AY224" s="178">
        <v>0</v>
      </c>
      <c r="AZ224" s="178">
        <v>0</v>
      </c>
      <c r="BA224" s="178">
        <v>0</v>
      </c>
      <c r="BB224" s="178">
        <v>0</v>
      </c>
      <c r="BC224" s="178">
        <v>0</v>
      </c>
      <c r="BD224" s="178">
        <v>0</v>
      </c>
      <c r="BE224" s="178">
        <v>0</v>
      </c>
      <c r="BF224" s="178">
        <v>0</v>
      </c>
      <c r="BG224" s="178">
        <v>0</v>
      </c>
      <c r="BH224" s="178">
        <v>0</v>
      </c>
      <c r="BI224" s="178">
        <v>0</v>
      </c>
      <c r="BJ224" s="178">
        <v>0</v>
      </c>
      <c r="BK224" s="178">
        <v>0</v>
      </c>
      <c r="BL224" s="178">
        <v>0</v>
      </c>
      <c r="BM224" s="178">
        <v>0</v>
      </c>
      <c r="BN224" s="178">
        <v>650478.46315708</v>
      </c>
      <c r="BO224" s="178">
        <v>585546.66315707995</v>
      </c>
      <c r="BP224" s="178">
        <v>585593.36315708002</v>
      </c>
      <c r="BQ224" s="178">
        <v>643062.54315707996</v>
      </c>
      <c r="BR224" s="178">
        <v>518715</v>
      </c>
      <c r="BS224" s="178">
        <v>644900.49880000006</v>
      </c>
      <c r="BT224" s="178">
        <v>635304.55000000005</v>
      </c>
      <c r="BU224" s="178">
        <v>643332.6399999999</v>
      </c>
    </row>
    <row r="225" spans="1:73" outlineLevel="1">
      <c r="A225" s="355"/>
      <c r="B225" s="163" t="s">
        <v>170</v>
      </c>
      <c r="F225" s="178" t="s">
        <v>103</v>
      </c>
      <c r="G225" s="178" t="s">
        <v>103</v>
      </c>
      <c r="H225" s="178" t="s">
        <v>103</v>
      </c>
      <c r="I225" s="178" t="s">
        <v>103</v>
      </c>
      <c r="J225" s="178" t="s">
        <v>103</v>
      </c>
      <c r="K225" s="178" t="s">
        <v>103</v>
      </c>
      <c r="L225" s="178" t="s">
        <v>103</v>
      </c>
      <c r="M225" s="178" t="s">
        <v>103</v>
      </c>
      <c r="N225" s="178" t="s">
        <v>103</v>
      </c>
      <c r="O225" s="178" t="s">
        <v>103</v>
      </c>
      <c r="P225" s="178" t="s">
        <v>103</v>
      </c>
      <c r="Q225" s="178" t="s">
        <v>103</v>
      </c>
      <c r="R225" s="178" t="s">
        <v>103</v>
      </c>
      <c r="S225" s="178" t="s">
        <v>103</v>
      </c>
      <c r="T225" s="178" t="s">
        <v>103</v>
      </c>
      <c r="U225" s="178" t="s">
        <v>103</v>
      </c>
      <c r="V225" s="178" t="s">
        <v>103</v>
      </c>
      <c r="W225" s="178" t="s">
        <v>103</v>
      </c>
      <c r="X225" s="178" t="s">
        <v>103</v>
      </c>
      <c r="Y225" s="178" t="s">
        <v>103</v>
      </c>
      <c r="Z225" s="178" t="s">
        <v>103</v>
      </c>
      <c r="AA225" s="178" t="s">
        <v>103</v>
      </c>
      <c r="AB225" s="178" t="s">
        <v>103</v>
      </c>
      <c r="AC225" s="178" t="s">
        <v>103</v>
      </c>
      <c r="AD225" s="178" t="s">
        <v>103</v>
      </c>
      <c r="AE225" s="178" t="s">
        <v>103</v>
      </c>
      <c r="AF225" s="178" t="s">
        <v>103</v>
      </c>
      <c r="AG225" s="178" t="s">
        <v>103</v>
      </c>
      <c r="AH225" s="178" t="s">
        <v>103</v>
      </c>
      <c r="AI225" s="178" t="s">
        <v>103</v>
      </c>
      <c r="AJ225" s="178" t="s">
        <v>103</v>
      </c>
      <c r="AK225" s="178" t="s">
        <v>103</v>
      </c>
      <c r="AL225" s="178" t="s">
        <v>103</v>
      </c>
      <c r="AM225" s="178" t="s">
        <v>103</v>
      </c>
      <c r="AN225" s="178" t="s">
        <v>103</v>
      </c>
      <c r="AO225" s="178" t="s">
        <v>103</v>
      </c>
      <c r="AP225" s="178">
        <v>0</v>
      </c>
      <c r="AQ225" s="178">
        <v>0</v>
      </c>
      <c r="AR225" s="178">
        <v>0</v>
      </c>
      <c r="AS225" s="178">
        <v>0</v>
      </c>
      <c r="AT225" s="178">
        <v>0</v>
      </c>
      <c r="AU225" s="178">
        <v>0</v>
      </c>
      <c r="AV225" s="178">
        <v>0</v>
      </c>
      <c r="AW225" s="178">
        <v>0</v>
      </c>
      <c r="AX225" s="178">
        <v>0</v>
      </c>
      <c r="AY225" s="178">
        <v>0</v>
      </c>
      <c r="AZ225" s="178">
        <v>0</v>
      </c>
      <c r="BA225" s="178">
        <v>0</v>
      </c>
      <c r="BB225" s="178">
        <v>0</v>
      </c>
      <c r="BC225" s="178">
        <v>0</v>
      </c>
      <c r="BD225" s="178">
        <v>0</v>
      </c>
      <c r="BE225" s="178">
        <v>0</v>
      </c>
      <c r="BF225" s="178">
        <v>0</v>
      </c>
      <c r="BG225" s="178">
        <v>0</v>
      </c>
      <c r="BH225" s="178">
        <v>0</v>
      </c>
      <c r="BI225" s="178">
        <v>0</v>
      </c>
      <c r="BJ225" s="178">
        <v>0</v>
      </c>
      <c r="BK225" s="178">
        <v>0</v>
      </c>
      <c r="BL225" s="178">
        <v>0</v>
      </c>
      <c r="BM225" s="178">
        <v>0</v>
      </c>
      <c r="BN225" s="178">
        <v>451620.11270772188</v>
      </c>
      <c r="BO225" s="178">
        <v>425983.1380248777</v>
      </c>
      <c r="BP225" s="178">
        <v>426112.63362487772</v>
      </c>
      <c r="BQ225" s="178">
        <v>428449.78772487765</v>
      </c>
      <c r="BR225" s="178">
        <v>353492</v>
      </c>
      <c r="BS225" s="178">
        <v>429915.56</v>
      </c>
      <c r="BT225" s="178">
        <v>418272.63</v>
      </c>
      <c r="BU225" s="178">
        <v>442222.26000000007</v>
      </c>
    </row>
    <row r="226" spans="1:73" outlineLevel="1">
      <c r="A226" s="355"/>
      <c r="B226" s="163"/>
      <c r="F226" s="178"/>
      <c r="G226" s="178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  <c r="AG226" s="178"/>
      <c r="AH226" s="178"/>
      <c r="AI226" s="178"/>
      <c r="AJ226" s="178"/>
      <c r="AK226" s="178"/>
      <c r="AL226" s="178"/>
      <c r="AM226" s="178"/>
      <c r="AN226" s="178"/>
      <c r="AO226" s="178"/>
      <c r="AP226" s="178"/>
      <c r="AQ226" s="178"/>
      <c r="AR226" s="178"/>
      <c r="AS226" s="178"/>
      <c r="AT226" s="178"/>
      <c r="AU226" s="178"/>
      <c r="AV226" s="178"/>
      <c r="AW226" s="178"/>
      <c r="AX226" s="178"/>
      <c r="AY226" s="178"/>
      <c r="AZ226" s="178"/>
      <c r="BA226" s="178"/>
      <c r="BB226" s="178"/>
      <c r="BC226" s="178"/>
      <c r="BD226" s="178"/>
      <c r="BE226" s="178"/>
      <c r="BF226" s="178"/>
      <c r="BG226" s="178"/>
      <c r="BH226" s="178"/>
      <c r="BI226" s="178"/>
      <c r="BJ226" s="178"/>
      <c r="BK226" s="178"/>
      <c r="BL226" s="178"/>
      <c r="BM226" s="178"/>
      <c r="BN226" s="178"/>
      <c r="BO226" s="178"/>
      <c r="BP226" s="178"/>
      <c r="BQ226" s="178"/>
      <c r="BR226" s="178"/>
      <c r="BS226" s="178"/>
      <c r="BT226" s="178"/>
      <c r="BU226" s="178"/>
    </row>
    <row r="227" spans="1:73">
      <c r="A227" s="355"/>
      <c r="B227" s="180" t="s">
        <v>132</v>
      </c>
      <c r="F227" s="181">
        <f>SUM(F211:F225)</f>
        <v>4203604.13</v>
      </c>
      <c r="G227" s="181">
        <f t="shared" ref="G227:BR227" si="62">SUM(G211:G225)</f>
        <v>2403823.8199999998</v>
      </c>
      <c r="H227" s="181">
        <f t="shared" si="62"/>
        <v>2309345.33</v>
      </c>
      <c r="I227" s="181">
        <f t="shared" si="62"/>
        <v>2351195.4500000002</v>
      </c>
      <c r="J227" s="181">
        <f t="shared" si="62"/>
        <v>2418959.06</v>
      </c>
      <c r="K227" s="181">
        <f t="shared" si="62"/>
        <v>2448068.5099999998</v>
      </c>
      <c r="L227" s="181">
        <f t="shared" si="62"/>
        <v>2618924.62</v>
      </c>
      <c r="M227" s="181">
        <f t="shared" si="62"/>
        <v>2486706.79</v>
      </c>
      <c r="N227" s="181">
        <f t="shared" si="62"/>
        <v>6393260.3600000003</v>
      </c>
      <c r="O227" s="181">
        <f t="shared" si="62"/>
        <v>6388619.5399999991</v>
      </c>
      <c r="P227" s="181">
        <f t="shared" si="62"/>
        <v>8108756.0171520002</v>
      </c>
      <c r="Q227" s="181">
        <f t="shared" si="62"/>
        <v>16935224.859999999</v>
      </c>
      <c r="R227" s="181">
        <f t="shared" si="62"/>
        <v>26581836.442000002</v>
      </c>
      <c r="S227" s="181">
        <f t="shared" si="62"/>
        <v>16615835.028000001</v>
      </c>
      <c r="T227" s="181">
        <f t="shared" si="62"/>
        <v>15371013.18</v>
      </c>
      <c r="U227" s="181">
        <f t="shared" si="62"/>
        <v>7996191.3234572299</v>
      </c>
      <c r="V227" s="181">
        <f t="shared" si="62"/>
        <v>3836085.3279999997</v>
      </c>
      <c r="W227" s="181">
        <f t="shared" si="62"/>
        <v>3369206.5319999992</v>
      </c>
      <c r="X227" s="181">
        <f t="shared" si="62"/>
        <v>5515051.5000000019</v>
      </c>
      <c r="Y227" s="181">
        <f t="shared" si="62"/>
        <v>8876788.3000000007</v>
      </c>
      <c r="Z227" s="181">
        <f t="shared" si="62"/>
        <v>11081425.559999999</v>
      </c>
      <c r="AA227" s="181">
        <f t="shared" si="62"/>
        <v>12340444.900000002</v>
      </c>
      <c r="AB227" s="181">
        <f t="shared" si="62"/>
        <v>13981165.860000001</v>
      </c>
      <c r="AC227" s="181">
        <f t="shared" si="62"/>
        <v>15958459.970000001</v>
      </c>
      <c r="AD227" s="181">
        <f t="shared" si="62"/>
        <v>23504567.649999999</v>
      </c>
      <c r="AE227" s="181">
        <f t="shared" si="62"/>
        <v>16032106.698906301</v>
      </c>
      <c r="AF227" s="181">
        <f t="shared" si="62"/>
        <v>14316520.529999999</v>
      </c>
      <c r="AG227" s="181">
        <f t="shared" si="62"/>
        <v>10941694.640000001</v>
      </c>
      <c r="AH227" s="181">
        <f t="shared" si="62"/>
        <v>10897592.119999999</v>
      </c>
      <c r="AI227" s="181">
        <f t="shared" si="62"/>
        <v>13979169.970000001</v>
      </c>
      <c r="AJ227" s="181">
        <f t="shared" si="62"/>
        <v>16014383.939999999</v>
      </c>
      <c r="AK227" s="181">
        <f t="shared" si="62"/>
        <v>16549208.329999998</v>
      </c>
      <c r="AL227" s="181">
        <f t="shared" si="62"/>
        <v>16075436.800000001</v>
      </c>
      <c r="AM227" s="181">
        <f t="shared" si="62"/>
        <v>15610022.539999999</v>
      </c>
      <c r="AN227" s="181">
        <f t="shared" si="62"/>
        <v>17630061.170000002</v>
      </c>
      <c r="AO227" s="181">
        <f t="shared" si="62"/>
        <v>20348533.079999998</v>
      </c>
      <c r="AP227" s="181">
        <f t="shared" si="62"/>
        <v>31525831.590000004</v>
      </c>
      <c r="AQ227" s="181">
        <f t="shared" si="62"/>
        <v>20165279.549999997</v>
      </c>
      <c r="AR227" s="181">
        <f t="shared" si="62"/>
        <v>20043785.060000002</v>
      </c>
      <c r="AS227" s="181">
        <f t="shared" si="62"/>
        <v>20084306.899999999</v>
      </c>
      <c r="AT227" s="181">
        <f t="shared" si="62"/>
        <v>21431292.169999998</v>
      </c>
      <c r="AU227" s="181">
        <f t="shared" si="62"/>
        <v>21895249.939999994</v>
      </c>
      <c r="AV227" s="181">
        <f t="shared" si="62"/>
        <v>21903802</v>
      </c>
      <c r="AW227" s="181">
        <f t="shared" si="62"/>
        <v>22264241.219999999</v>
      </c>
      <c r="AX227" s="181">
        <f t="shared" si="62"/>
        <v>21288386.739999995</v>
      </c>
      <c r="AY227" s="181">
        <f t="shared" si="62"/>
        <v>21338365.27</v>
      </c>
      <c r="AZ227" s="181">
        <f t="shared" si="62"/>
        <v>21769457.02</v>
      </c>
      <c r="BA227" s="181">
        <f t="shared" si="62"/>
        <v>29034151.430000003</v>
      </c>
      <c r="BB227" s="181">
        <f t="shared" si="62"/>
        <v>34503132</v>
      </c>
      <c r="BC227" s="181">
        <f t="shared" si="62"/>
        <v>25227908</v>
      </c>
      <c r="BD227" s="181">
        <f t="shared" si="62"/>
        <v>23904438</v>
      </c>
      <c r="BE227" s="181">
        <f t="shared" si="62"/>
        <v>23773905.925999999</v>
      </c>
      <c r="BF227" s="181">
        <f t="shared" si="62"/>
        <v>26246187.442050003</v>
      </c>
      <c r="BG227" s="181">
        <f t="shared" si="62"/>
        <v>25578114.649</v>
      </c>
      <c r="BH227" s="181">
        <f t="shared" si="62"/>
        <v>25567052.662050001</v>
      </c>
      <c r="BI227" s="181">
        <f t="shared" si="62"/>
        <v>25336644.142206468</v>
      </c>
      <c r="BJ227" s="181">
        <f t="shared" si="62"/>
        <v>23740435.239999995</v>
      </c>
      <c r="BK227" s="181">
        <f t="shared" si="62"/>
        <v>23992909.350000001</v>
      </c>
      <c r="BL227" s="181">
        <f t="shared" si="62"/>
        <v>25296157.533</v>
      </c>
      <c r="BM227" s="181">
        <f t="shared" si="62"/>
        <v>36309726.719999999</v>
      </c>
      <c r="BN227" s="181">
        <f t="shared" si="62"/>
        <v>44187694.495464802</v>
      </c>
      <c r="BO227" s="181">
        <f t="shared" si="62"/>
        <v>32345124.141181953</v>
      </c>
      <c r="BP227" s="181">
        <f t="shared" si="62"/>
        <v>31685865.131611954</v>
      </c>
      <c r="BQ227" s="181">
        <f t="shared" si="62"/>
        <v>32314567.760881957</v>
      </c>
      <c r="BR227" s="181">
        <f t="shared" si="62"/>
        <v>33454881.379999999</v>
      </c>
      <c r="BS227" s="181">
        <f t="shared" ref="BS227:BU227" si="63">SUM(BS211:BS225)</f>
        <v>33140059.948799994</v>
      </c>
      <c r="BT227" s="181">
        <f t="shared" si="63"/>
        <v>34894305.539999999</v>
      </c>
      <c r="BU227" s="181">
        <f t="shared" si="63"/>
        <v>33380070.800000001</v>
      </c>
    </row>
    <row r="228" spans="1:73">
      <c r="B228" s="180" t="s">
        <v>7</v>
      </c>
      <c r="F228" s="181">
        <f>SUMPRODUCT(F211:F225,F11:F25)</f>
        <v>2221604.7827049997</v>
      </c>
      <c r="G228" s="181">
        <f t="shared" ref="G228:BR228" si="64">SUMPRODUCT(G211:G225,G11:G25)</f>
        <v>1270420.8888699999</v>
      </c>
      <c r="H228" s="181">
        <f t="shared" si="64"/>
        <v>1220489.006905</v>
      </c>
      <c r="I228" s="181">
        <f t="shared" si="64"/>
        <v>1242606.7953250001</v>
      </c>
      <c r="J228" s="181">
        <f t="shared" si="64"/>
        <v>1278419.8632099999</v>
      </c>
      <c r="K228" s="181">
        <f t="shared" si="64"/>
        <v>1293804.2075349998</v>
      </c>
      <c r="L228" s="181">
        <f t="shared" si="64"/>
        <v>1384101.6616700001</v>
      </c>
      <c r="M228" s="181">
        <f t="shared" si="64"/>
        <v>1314224.5385149999</v>
      </c>
      <c r="N228" s="181">
        <f t="shared" si="64"/>
        <v>1575604.1080308282</v>
      </c>
      <c r="O228" s="181">
        <f t="shared" si="64"/>
        <v>1560218.7029847037</v>
      </c>
      <c r="P228" s="181">
        <f t="shared" si="64"/>
        <v>1972255.3280742848</v>
      </c>
      <c r="Q228" s="181">
        <f t="shared" si="64"/>
        <v>4010031.9278893918</v>
      </c>
      <c r="R228" s="181">
        <f t="shared" si="64"/>
        <v>6356097.0691572186</v>
      </c>
      <c r="S228" s="181">
        <f t="shared" si="64"/>
        <v>3984236.7871517884</v>
      </c>
      <c r="T228" s="181">
        <f t="shared" si="64"/>
        <v>3636607.2825560877</v>
      </c>
      <c r="U228" s="181">
        <f t="shared" si="64"/>
        <v>1944409.2435432635</v>
      </c>
      <c r="V228" s="181">
        <f t="shared" si="64"/>
        <v>580554.36466812878</v>
      </c>
      <c r="W228" s="181">
        <f t="shared" si="64"/>
        <v>577330.46688941913</v>
      </c>
      <c r="X228" s="181">
        <f t="shared" si="64"/>
        <v>1118985.7174846921</v>
      </c>
      <c r="Y228" s="181">
        <f t="shared" si="64"/>
        <v>1739873.3287197684</v>
      </c>
      <c r="Z228" s="181">
        <f t="shared" si="64"/>
        <v>2538895.4440783355</v>
      </c>
      <c r="AA228" s="181">
        <f t="shared" si="64"/>
        <v>2763269.224041068</v>
      </c>
      <c r="AB228" s="181">
        <f t="shared" si="64"/>
        <v>3196807.3393667806</v>
      </c>
      <c r="AC228" s="181">
        <f t="shared" si="64"/>
        <v>3697757.4535579281</v>
      </c>
      <c r="AD228" s="181">
        <f t="shared" si="64"/>
        <v>5676856.9808795881</v>
      </c>
      <c r="AE228" s="181">
        <f t="shared" si="64"/>
        <v>3754621.957087738</v>
      </c>
      <c r="AF228" s="181">
        <f t="shared" si="64"/>
        <v>3337806.9338947437</v>
      </c>
      <c r="AG228" s="181">
        <f t="shared" si="64"/>
        <v>2676364.1453898801</v>
      </c>
      <c r="AH228" s="181">
        <f t="shared" si="64"/>
        <v>2495206.7352418359</v>
      </c>
      <c r="AI228" s="181">
        <f t="shared" si="64"/>
        <v>3315385.7158238124</v>
      </c>
      <c r="AJ228" s="181">
        <f t="shared" si="64"/>
        <v>3625003.7656720397</v>
      </c>
      <c r="AK228" s="181">
        <f t="shared" si="64"/>
        <v>3828467.1992861759</v>
      </c>
      <c r="AL228" s="181">
        <f t="shared" si="64"/>
        <v>3695839.3385561728</v>
      </c>
      <c r="AM228" s="181">
        <f t="shared" si="64"/>
        <v>3680474.049437548</v>
      </c>
      <c r="AN228" s="181">
        <f t="shared" si="64"/>
        <v>4278313.5026637847</v>
      </c>
      <c r="AO228" s="181">
        <f t="shared" si="64"/>
        <v>5428696.7100827442</v>
      </c>
      <c r="AP228" s="181">
        <f t="shared" si="64"/>
        <v>10310438.197628772</v>
      </c>
      <c r="AQ228" s="181">
        <f t="shared" si="64"/>
        <v>6806899.0272904197</v>
      </c>
      <c r="AR228" s="181">
        <f t="shared" si="64"/>
        <v>6890878.3253468554</v>
      </c>
      <c r="AS228" s="181">
        <f t="shared" si="64"/>
        <v>6986336.4103672402</v>
      </c>
      <c r="AT228" s="181">
        <f t="shared" si="64"/>
        <v>7287206.4450059989</v>
      </c>
      <c r="AU228" s="181">
        <f t="shared" si="64"/>
        <v>7448427.6454888005</v>
      </c>
      <c r="AV228" s="181">
        <f t="shared" si="64"/>
        <v>7305696.0079760002</v>
      </c>
      <c r="AW228" s="181">
        <f t="shared" si="64"/>
        <v>7286031.4667084198</v>
      </c>
      <c r="AX228" s="181">
        <f t="shared" si="64"/>
        <v>7177774.7694627997</v>
      </c>
      <c r="AY228" s="181">
        <f t="shared" si="64"/>
        <v>7221396.5048271762</v>
      </c>
      <c r="AZ228" s="181">
        <f t="shared" si="64"/>
        <v>7546138.3768324004</v>
      </c>
      <c r="BA228" s="181">
        <f t="shared" si="64"/>
        <v>9484662.6144705936</v>
      </c>
      <c r="BB228" s="181">
        <f t="shared" si="64"/>
        <v>11533370.821081599</v>
      </c>
      <c r="BC228" s="181">
        <f t="shared" si="64"/>
        <v>8379930.3917000005</v>
      </c>
      <c r="BD228" s="181">
        <f t="shared" si="64"/>
        <v>7661469.1860999996</v>
      </c>
      <c r="BE228" s="181">
        <f t="shared" si="64"/>
        <v>7703025.0830291156</v>
      </c>
      <c r="BF228" s="181">
        <f t="shared" si="64"/>
        <v>8149341.3674737923</v>
      </c>
      <c r="BG228" s="181">
        <f t="shared" si="64"/>
        <v>8176830.5231344756</v>
      </c>
      <c r="BH228" s="181">
        <f t="shared" si="64"/>
        <v>8085703.323077756</v>
      </c>
      <c r="BI228" s="181">
        <f t="shared" si="64"/>
        <v>8151099.223341546</v>
      </c>
      <c r="BJ228" s="181">
        <f t="shared" si="64"/>
        <v>7697680.4900528044</v>
      </c>
      <c r="BK228" s="181">
        <f t="shared" si="64"/>
        <v>7731936.8960314002</v>
      </c>
      <c r="BL228" s="181">
        <f t="shared" si="64"/>
        <v>8234945.7640115544</v>
      </c>
      <c r="BM228" s="181">
        <f t="shared" si="64"/>
        <v>11622198.114718225</v>
      </c>
      <c r="BN228" s="181">
        <f t="shared" si="64"/>
        <v>13964388.800905131</v>
      </c>
      <c r="BO228" s="181">
        <f t="shared" si="64"/>
        <v>10008344.878777204</v>
      </c>
      <c r="BP228" s="181">
        <f t="shared" si="64"/>
        <v>9857394.5193527769</v>
      </c>
      <c r="BQ228" s="181">
        <f t="shared" si="64"/>
        <v>10069703.992042625</v>
      </c>
      <c r="BR228" s="181">
        <f t="shared" si="64"/>
        <v>10071179.374952117</v>
      </c>
      <c r="BS228" s="181">
        <f t="shared" ref="BS228:BU228" si="65">SUMPRODUCT(BS211:BS225,BS11:BS25)</f>
        <v>10470962.17300239</v>
      </c>
      <c r="BT228" s="181">
        <f t="shared" si="65"/>
        <v>10554968.698816482</v>
      </c>
      <c r="BU228" s="181">
        <f t="shared" si="65"/>
        <v>10376892.143617524</v>
      </c>
    </row>
    <row r="229" spans="1:73">
      <c r="B229" s="180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81"/>
      <c r="AE229" s="181"/>
      <c r="AF229" s="181"/>
      <c r="AG229" s="181"/>
      <c r="AH229" s="181"/>
      <c r="AI229" s="181"/>
      <c r="AJ229" s="181"/>
      <c r="AK229" s="181"/>
      <c r="AL229" s="181"/>
      <c r="AM229" s="181"/>
      <c r="AN229" s="181"/>
      <c r="AO229" s="181"/>
      <c r="AP229" s="181"/>
      <c r="AQ229" s="181"/>
      <c r="AR229" s="181"/>
      <c r="AS229" s="181"/>
      <c r="AT229" s="181"/>
      <c r="AU229" s="181"/>
      <c r="AV229" s="181"/>
      <c r="AW229" s="181"/>
      <c r="AX229" s="181"/>
      <c r="AY229" s="181"/>
      <c r="AZ229" s="181"/>
      <c r="BA229" s="181"/>
      <c r="BB229" s="181"/>
      <c r="BC229" s="181"/>
      <c r="BD229" s="181"/>
      <c r="BE229" s="181"/>
      <c r="BF229" s="181"/>
      <c r="BG229" s="181"/>
      <c r="BH229" s="181"/>
      <c r="BI229" s="181"/>
      <c r="BJ229" s="181"/>
      <c r="BK229" s="181"/>
      <c r="BL229" s="181"/>
      <c r="BM229" s="181"/>
      <c r="BN229" s="181"/>
      <c r="BO229" s="181"/>
      <c r="BP229" s="181"/>
      <c r="BQ229" s="181"/>
      <c r="BR229" s="181"/>
      <c r="BS229" s="181"/>
      <c r="BT229" s="181"/>
      <c r="BU229" s="181"/>
    </row>
    <row r="230" spans="1:73">
      <c r="A230" s="353"/>
      <c r="B230" s="162" t="s">
        <v>133</v>
      </c>
      <c r="C230" s="168"/>
      <c r="D230" s="168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1"/>
      <c r="R230" s="170"/>
      <c r="S230" s="170"/>
      <c r="T230" s="170"/>
      <c r="U230" s="170"/>
      <c r="V230" s="170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2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173"/>
      <c r="BN230" s="173"/>
      <c r="BO230" s="173"/>
      <c r="BP230" s="173"/>
      <c r="BQ230" s="173"/>
      <c r="BR230" s="173"/>
      <c r="BS230" s="173"/>
      <c r="BT230" s="173"/>
      <c r="BU230" s="173"/>
    </row>
    <row r="231" spans="1:73">
      <c r="A231" s="353"/>
      <c r="O231" s="186"/>
      <c r="Q231" s="176"/>
    </row>
    <row r="232" spans="1:73" outlineLevel="1">
      <c r="A232" s="360"/>
      <c r="B232" s="163" t="s">
        <v>52</v>
      </c>
      <c r="F232" s="164">
        <v>2.043520211309718E-2</v>
      </c>
      <c r="G232" s="164">
        <v>-8.3014569678405217E-3</v>
      </c>
      <c r="H232" s="164">
        <v>1.601361629185185E-2</v>
      </c>
      <c r="I232" s="164">
        <v>2.5014122071391382E-2</v>
      </c>
      <c r="J232" s="164">
        <v>-1.2703761923114154E-2</v>
      </c>
      <c r="K232" s="164">
        <v>-3.4811558439596109E-2</v>
      </c>
      <c r="L232" s="164">
        <v>8.2965274502631529E-3</v>
      </c>
      <c r="M232" s="164">
        <v>2.7378744560391056E-2</v>
      </c>
      <c r="N232" s="164">
        <v>3.8268738935944664E-4</v>
      </c>
      <c r="O232" s="164">
        <v>-8.0956715764252552E-3</v>
      </c>
      <c r="P232" s="164">
        <v>4.4054477381664944E-2</v>
      </c>
      <c r="Q232" s="164">
        <v>3.6736390405809088E-2</v>
      </c>
      <c r="R232" s="164">
        <v>5.5618079532183611E-2</v>
      </c>
      <c r="S232" s="164">
        <v>2.9521127845365369E-2</v>
      </c>
      <c r="T232" s="164">
        <v>6.0265018428975595E-2</v>
      </c>
      <c r="U232" s="164">
        <v>0.80283784040880735</v>
      </c>
      <c r="V232" s="196">
        <v>-15.261119659732605</v>
      </c>
      <c r="W232" s="164">
        <v>-0.46167168667365865</v>
      </c>
      <c r="X232" s="164">
        <v>-0.45406488354633939</v>
      </c>
      <c r="Y232" s="164">
        <v>0.10413309907995413</v>
      </c>
      <c r="Z232" s="164">
        <v>-4.1195396508948235E-3</v>
      </c>
      <c r="AA232" s="164">
        <v>-3.4103185603474459E-2</v>
      </c>
      <c r="AB232" s="164">
        <v>3.3012486693822628E-3</v>
      </c>
      <c r="AC232" s="164">
        <v>9.3681712964867797E-2</v>
      </c>
      <c r="AD232" s="164">
        <v>6.7205227691860644E-2</v>
      </c>
      <c r="AE232" s="164">
        <v>7.0601328724681431E-2</v>
      </c>
      <c r="AF232" s="164">
        <v>0.1534655225299511</v>
      </c>
      <c r="AG232" s="164">
        <v>9.5420891560318244E-2</v>
      </c>
      <c r="AH232" s="164">
        <v>-6.0010226888501911E-2</v>
      </c>
      <c r="AI232" s="164">
        <v>6.5866098514775331E-2</v>
      </c>
      <c r="AJ232" s="164">
        <v>-0.12184842013504074</v>
      </c>
      <c r="AK232" s="164">
        <v>-0.1004448130524344</v>
      </c>
      <c r="AL232" s="164">
        <v>-0.18076164712022891</v>
      </c>
      <c r="AM232" s="164">
        <v>2.1607904365837E-2</v>
      </c>
      <c r="AN232" s="164">
        <v>1.2226290249379497E-2</v>
      </c>
      <c r="AO232" s="164">
        <v>-1.2999999999999999E-2</v>
      </c>
      <c r="AP232" s="164">
        <v>6.5199999999999994E-2</v>
      </c>
      <c r="AQ232" s="164">
        <v>2.4299999999999999E-2</v>
      </c>
      <c r="AR232" s="164">
        <v>-6.3799999999999996E-2</v>
      </c>
      <c r="AS232" s="164">
        <v>2.35E-2</v>
      </c>
      <c r="AT232" s="164">
        <v>-1.3599999999999999E-2</v>
      </c>
      <c r="AU232" s="164">
        <v>9.9000000000000008E-3</v>
      </c>
      <c r="AV232" s="164">
        <v>7.0000000000000001E-3</v>
      </c>
      <c r="AW232" s="164">
        <v>-9.5999999999999992E-3</v>
      </c>
      <c r="AX232" s="164">
        <v>-1.6899999999999998E-2</v>
      </c>
      <c r="AY232" s="164">
        <v>4.19E-2</v>
      </c>
      <c r="AZ232" s="164">
        <v>6.1400000000000003E-2</v>
      </c>
      <c r="BA232" s="164">
        <v>5.0799999999999998E-2</v>
      </c>
      <c r="BB232" s="164">
        <v>1.0999999999999999E-2</v>
      </c>
      <c r="BC232" s="164">
        <v>3.5000000000000003E-2</v>
      </c>
      <c r="BD232" s="164">
        <v>1.7999999999999999E-2</v>
      </c>
      <c r="BE232" s="164">
        <v>6.9609707669935655E-2</v>
      </c>
      <c r="BF232" s="164">
        <v>7.7999999999999996E-3</v>
      </c>
      <c r="BG232" s="164">
        <v>8.072743410010956E-3</v>
      </c>
      <c r="BH232" s="164">
        <v>9.8000000000000004E-2</v>
      </c>
      <c r="BI232" s="164">
        <v>7.3511678542224637E-2</v>
      </c>
      <c r="BJ232" s="164">
        <v>0.11733712191657719</v>
      </c>
      <c r="BK232" s="164">
        <v>0.113</v>
      </c>
      <c r="BL232" s="164">
        <v>9.776014000975837E-2</v>
      </c>
      <c r="BM232" s="164">
        <v>7.3270998949647476E-2</v>
      </c>
      <c r="BN232" s="164">
        <v>4.3448455976332789E-2</v>
      </c>
      <c r="BO232" s="164">
        <v>8.5880052300119178E-2</v>
      </c>
      <c r="BP232" s="164">
        <v>-1.8160967325669786E-2</v>
      </c>
      <c r="BQ232" s="164">
        <v>2.0761014568336289E-2</v>
      </c>
      <c r="BR232" s="164">
        <v>4.8256236112551941E-2</v>
      </c>
      <c r="BS232" s="164">
        <v>7.8878578323852019E-2</v>
      </c>
      <c r="BT232" s="164">
        <v>6.3055314772550025E-2</v>
      </c>
      <c r="BU232" s="164">
        <v>7.330670979562745E-2</v>
      </c>
    </row>
    <row r="233" spans="1:73" outlineLevel="1">
      <c r="A233" s="361"/>
      <c r="B233" s="163" t="s">
        <v>56</v>
      </c>
      <c r="F233" s="164" t="s">
        <v>103</v>
      </c>
      <c r="G233" s="164" t="s">
        <v>103</v>
      </c>
      <c r="H233" s="164" t="s">
        <v>103</v>
      </c>
      <c r="I233" s="164" t="s">
        <v>103</v>
      </c>
      <c r="J233" s="164" t="s">
        <v>103</v>
      </c>
      <c r="K233" s="164" t="s">
        <v>103</v>
      </c>
      <c r="L233" s="164" t="s">
        <v>103</v>
      </c>
      <c r="M233" s="164" t="s">
        <v>103</v>
      </c>
      <c r="N233" s="164" t="s">
        <v>103</v>
      </c>
      <c r="O233" s="164" t="s">
        <v>103</v>
      </c>
      <c r="P233" s="164" t="s">
        <v>103</v>
      </c>
      <c r="Q233" s="164">
        <v>3.9327116071520105E-2</v>
      </c>
      <c r="R233" s="164">
        <v>2.5244795449053246E-2</v>
      </c>
      <c r="S233" s="164">
        <v>0.10038009867953179</v>
      </c>
      <c r="T233" s="164">
        <v>0.13769854937634771</v>
      </c>
      <c r="U233" s="164">
        <v>0.66274294761291963</v>
      </c>
      <c r="V233" s="164">
        <v>0.79749819039904857</v>
      </c>
      <c r="W233" s="164">
        <v>0.72558406781824425</v>
      </c>
      <c r="X233" s="164">
        <v>0.58409192846975233</v>
      </c>
      <c r="Y233" s="164">
        <v>0.44116168279201573</v>
      </c>
      <c r="Z233" s="164">
        <v>0.43306843804946393</v>
      </c>
      <c r="AA233" s="164">
        <v>0.21884556441187702</v>
      </c>
      <c r="AB233" s="164">
        <v>8.1399714992629074E-2</v>
      </c>
      <c r="AC233" s="164">
        <v>0.19843143918119877</v>
      </c>
      <c r="AD233" s="164">
        <v>0.47924026752235643</v>
      </c>
      <c r="AE233" s="164">
        <v>0.20146565788191961</v>
      </c>
      <c r="AF233" s="164">
        <v>0.31680000000000003</v>
      </c>
      <c r="AG233" s="164">
        <v>0.58760000000000001</v>
      </c>
      <c r="AH233" s="164">
        <v>0.34192826763030132</v>
      </c>
      <c r="AI233" s="164">
        <v>0.23041620138304181</v>
      </c>
      <c r="AJ233" s="164">
        <v>-0.1706</v>
      </c>
      <c r="AK233" s="164">
        <v>-9.7000000000000003E-2</v>
      </c>
      <c r="AL233" s="164">
        <v>0.30354621613326171</v>
      </c>
      <c r="AM233" s="164">
        <v>3.3861307399342989E-2</v>
      </c>
      <c r="AN233" s="164">
        <v>-0.10514366529422756</v>
      </c>
      <c r="AO233" s="164">
        <v>-4.7902560207264279E-2</v>
      </c>
      <c r="AP233" s="164">
        <v>6.9769875315019825E-2</v>
      </c>
      <c r="AQ233" s="164">
        <v>-5.9970315451507571E-2</v>
      </c>
      <c r="AR233" s="164">
        <v>-0.14536956196051784</v>
      </c>
      <c r="AS233" s="164">
        <v>9.1558056524847803E-2</v>
      </c>
      <c r="AT233" s="164">
        <v>-0.17076357240852053</v>
      </c>
      <c r="AU233" s="164">
        <v>-0.19980000000000001</v>
      </c>
      <c r="AV233" s="164">
        <v>-0.1883</v>
      </c>
      <c r="AW233" s="164">
        <v>-7.5999999999999998E-2</v>
      </c>
      <c r="AX233" s="164">
        <v>-2.4899999999999999E-2</v>
      </c>
      <c r="AY233" s="164">
        <v>-5.4300000000000001E-2</v>
      </c>
      <c r="AZ233" s="164">
        <v>4.9500000000000002E-2</v>
      </c>
      <c r="BA233" s="164">
        <v>-3.0200000000000001E-2</v>
      </c>
      <c r="BB233" s="164">
        <v>5.8000000000000003E-2</v>
      </c>
      <c r="BC233" s="164">
        <v>5.3999999999999999E-2</v>
      </c>
      <c r="BD233" s="164">
        <v>-4.1000000000000002E-2</v>
      </c>
      <c r="BE233" s="164">
        <v>4.9859502304246205E-2</v>
      </c>
      <c r="BF233" s="164">
        <v>0.05</v>
      </c>
      <c r="BG233" s="164">
        <v>-1.5369008017830029E-2</v>
      </c>
      <c r="BH233" s="164">
        <v>1.846563735176605E-2</v>
      </c>
      <c r="BI233" s="164">
        <v>2.5094665257216344E-2</v>
      </c>
      <c r="BJ233" s="164">
        <v>-3.0321120449589671E-2</v>
      </c>
      <c r="BK233" s="164">
        <v>-0.10563714942330849</v>
      </c>
      <c r="BL233" s="164">
        <v>1.2307980311850731E-2</v>
      </c>
      <c r="BM233" s="164">
        <v>-2.1476942043772221E-2</v>
      </c>
      <c r="BN233" s="164">
        <v>9.3723687165127786E-2</v>
      </c>
      <c r="BO233" s="164">
        <v>4.0180905816501133E-2</v>
      </c>
      <c r="BP233" s="164">
        <v>2.9138408077007148E-2</v>
      </c>
      <c r="BQ233" s="164">
        <v>-2.4174320217719863E-3</v>
      </c>
      <c r="BR233" s="164">
        <v>1.3599999999999999E-2</v>
      </c>
      <c r="BS233" s="164">
        <v>-2.4799999999999999E-2</v>
      </c>
      <c r="BT233" s="164">
        <v>4.5981292824134087E-2</v>
      </c>
      <c r="BU233" s="164">
        <v>2.5100000000000001E-2</v>
      </c>
    </row>
    <row r="234" spans="1:73" outlineLevel="1">
      <c r="A234" s="360"/>
      <c r="B234" s="163" t="s">
        <v>60</v>
      </c>
      <c r="F234" s="164" t="s">
        <v>103</v>
      </c>
      <c r="G234" s="164" t="s">
        <v>103</v>
      </c>
      <c r="H234" s="164" t="s">
        <v>103</v>
      </c>
      <c r="I234" s="164" t="s">
        <v>103</v>
      </c>
      <c r="J234" s="164" t="s">
        <v>103</v>
      </c>
      <c r="K234" s="164" t="s">
        <v>103</v>
      </c>
      <c r="L234" s="164" t="s">
        <v>103</v>
      </c>
      <c r="M234" s="164" t="s">
        <v>103</v>
      </c>
      <c r="N234" s="164">
        <v>2.5130974463241321E-2</v>
      </c>
      <c r="O234" s="164">
        <v>3.3366167420321086E-3</v>
      </c>
      <c r="P234" s="164">
        <v>3.229850043443247E-2</v>
      </c>
      <c r="Q234" s="164">
        <v>-5.8829574530673029E-2</v>
      </c>
      <c r="R234" s="164">
        <v>0.10051598227609855</v>
      </c>
      <c r="S234" s="164">
        <v>-6.3061007966248332E-3</v>
      </c>
      <c r="T234" s="164">
        <v>0.12889339581287421</v>
      </c>
      <c r="U234" s="164">
        <v>0.76121071452242173</v>
      </c>
      <c r="V234" s="164">
        <v>0.57835764507867271</v>
      </c>
      <c r="W234" s="164">
        <v>0.73494015931255652</v>
      </c>
      <c r="X234" s="164">
        <v>-0.27517014171143189</v>
      </c>
      <c r="Y234" s="164">
        <v>-2.1391732361267114E-3</v>
      </c>
      <c r="Z234" s="164">
        <v>0.11186496421664469</v>
      </c>
      <c r="AA234" s="164">
        <v>-0.18722053296580266</v>
      </c>
      <c r="AB234" s="164">
        <v>9.9967735597911098E-3</v>
      </c>
      <c r="AC234" s="164">
        <v>6.6359074005029578E-2</v>
      </c>
      <c r="AD234" s="164">
        <v>0.14563092400270169</v>
      </c>
      <c r="AE234" s="164">
        <v>-0.16062091538992085</v>
      </c>
      <c r="AF234" s="164">
        <v>0.17129659157027871</v>
      </c>
      <c r="AG234" s="164">
        <v>0.12393417984191914</v>
      </c>
      <c r="AH234" s="164">
        <v>5.3363510519166268E-2</v>
      </c>
      <c r="AI234" s="164">
        <v>-3.2000000000000001E-2</v>
      </c>
      <c r="AJ234" s="164">
        <v>3.5680497110814044E-2</v>
      </c>
      <c r="AK234" s="164">
        <v>2.8179981655296962E-3</v>
      </c>
      <c r="AL234" s="164">
        <v>-4.2047640021869497E-2</v>
      </c>
      <c r="AM234" s="164">
        <v>-6.3135751584536701E-2</v>
      </c>
      <c r="AN234" s="164">
        <v>3.6761930044502407E-2</v>
      </c>
      <c r="AO234" s="164">
        <v>-0.11849168483811989</v>
      </c>
      <c r="AP234" s="164">
        <v>0.11555771676120979</v>
      </c>
      <c r="AQ234" s="164">
        <v>-2.019230500528061E-2</v>
      </c>
      <c r="AR234" s="164">
        <v>5.4003662367477778E-3</v>
      </c>
      <c r="AS234" s="164">
        <v>5.2325677561261941E-2</v>
      </c>
      <c r="AT234" s="164">
        <v>-4.2406369357952341E-2</v>
      </c>
      <c r="AU234" s="164">
        <v>1.5143403933613835E-2</v>
      </c>
      <c r="AV234" s="164">
        <v>6.7815237011756957E-2</v>
      </c>
      <c r="AW234" s="164">
        <v>7.7225892208025892E-2</v>
      </c>
      <c r="AX234" s="164">
        <v>-5.045564627496324E-2</v>
      </c>
      <c r="AY234" s="164">
        <v>9.236567167708154E-3</v>
      </c>
      <c r="AZ234" s="164">
        <v>1.4999999999999999E-2</v>
      </c>
      <c r="BA234" s="164">
        <v>-3.9947898243750668E-2</v>
      </c>
      <c r="BB234" s="164">
        <v>0.111</v>
      </c>
      <c r="BC234" s="164">
        <v>6.6000000000000003E-2</v>
      </c>
      <c r="BD234" s="164">
        <v>2.8000000000000001E-2</v>
      </c>
      <c r="BE234" s="164">
        <v>7.1999999999999995E-2</v>
      </c>
      <c r="BF234" s="164">
        <v>2.5503559560643319E-2</v>
      </c>
      <c r="BG234" s="164">
        <v>3.5909195582372599E-2</v>
      </c>
      <c r="BH234" s="164">
        <v>2.5016202725522962E-3</v>
      </c>
      <c r="BI234" s="164">
        <v>2.1318165255963639E-2</v>
      </c>
      <c r="BJ234" s="164">
        <v>3.3678947367195899E-2</v>
      </c>
      <c r="BK234" s="164">
        <v>3.1E-2</v>
      </c>
      <c r="BL234" s="164">
        <v>-3.1133732395280944E-3</v>
      </c>
      <c r="BM234" s="164">
        <v>-6.0711156325896853E-2</v>
      </c>
      <c r="BN234" s="164">
        <v>5.4084580059082676E-2</v>
      </c>
      <c r="BO234" s="164">
        <v>2.0850963211181517E-2</v>
      </c>
      <c r="BP234" s="164">
        <v>5.8378993440871829E-3</v>
      </c>
      <c r="BQ234" s="164">
        <v>-7.9288613056458512E-3</v>
      </c>
      <c r="BR234" s="164">
        <v>-2.4E-2</v>
      </c>
      <c r="BS234" s="164">
        <v>2.2394295675998266E-2</v>
      </c>
      <c r="BT234" s="164">
        <v>1.3313520414287683E-2</v>
      </c>
      <c r="BU234" s="164">
        <v>9.7413009959635977E-3</v>
      </c>
    </row>
    <row r="235" spans="1:73" outlineLevel="1">
      <c r="A235" s="361"/>
      <c r="B235" s="163" t="s">
        <v>64</v>
      </c>
      <c r="F235" s="164" t="s">
        <v>103</v>
      </c>
      <c r="G235" s="164" t="s">
        <v>103</v>
      </c>
      <c r="H235" s="164" t="s">
        <v>103</v>
      </c>
      <c r="I235" s="164" t="s">
        <v>103</v>
      </c>
      <c r="J235" s="164" t="s">
        <v>103</v>
      </c>
      <c r="K235" s="164" t="s">
        <v>103</v>
      </c>
      <c r="L235" s="164" t="s">
        <v>103</v>
      </c>
      <c r="M235" s="164" t="s">
        <v>103</v>
      </c>
      <c r="N235" s="164" t="s">
        <v>103</v>
      </c>
      <c r="O235" s="164" t="s">
        <v>103</v>
      </c>
      <c r="P235" s="164" t="s">
        <v>103</v>
      </c>
      <c r="Q235" s="164">
        <v>9.4542068239805554E-3</v>
      </c>
      <c r="R235" s="164">
        <v>1.9686455921914387E-2</v>
      </c>
      <c r="S235" s="164">
        <v>2.1963846330737471E-2</v>
      </c>
      <c r="T235" s="164">
        <v>7.511792208336239E-2</v>
      </c>
      <c r="U235" s="164">
        <v>3.0880367151713658E-2</v>
      </c>
      <c r="V235" s="164">
        <v>0.23423121516967085</v>
      </c>
      <c r="W235" s="164">
        <v>-0.10918835529647672</v>
      </c>
      <c r="X235" s="164">
        <v>0.15794599661379505</v>
      </c>
      <c r="Y235" s="164">
        <v>0.23360141910419929</v>
      </c>
      <c r="Z235" s="164">
        <v>4.73517926447364E-2</v>
      </c>
      <c r="AA235" s="164">
        <v>8.4422816503095813E-2</v>
      </c>
      <c r="AB235" s="164">
        <v>8.281109496368488E-3</v>
      </c>
      <c r="AC235" s="164">
        <v>3.9365820110916577E-2</v>
      </c>
      <c r="AD235" s="164">
        <v>0.24857598203746059</v>
      </c>
      <c r="AE235" s="164">
        <v>3.5886456186953629E-3</v>
      </c>
      <c r="AF235" s="164">
        <v>0.14197592762408678</v>
      </c>
      <c r="AG235" s="164">
        <v>0.41819682402845415</v>
      </c>
      <c r="AH235" s="164">
        <v>0.17693942378880226</v>
      </c>
      <c r="AI235" s="164">
        <v>3.7143487014966699E-3</v>
      </c>
      <c r="AJ235" s="164">
        <v>5.9054011259558579E-2</v>
      </c>
      <c r="AK235" s="164">
        <v>6.5000000000000002E-2</v>
      </c>
      <c r="AL235" s="164">
        <v>-4.7E-2</v>
      </c>
      <c r="AM235" s="164">
        <v>3.1353214245890118E-2</v>
      </c>
      <c r="AN235" s="164">
        <v>-2.8134890102915023E-2</v>
      </c>
      <c r="AO235" s="164">
        <v>-5.6415571768071618E-2</v>
      </c>
      <c r="AP235" s="164">
        <v>0.12264734587017838</v>
      </c>
      <c r="AQ235" s="164">
        <v>-1.7925603633777022E-2</v>
      </c>
      <c r="AR235" s="164">
        <v>-5.422231806419394E-2</v>
      </c>
      <c r="AS235" s="164">
        <v>0.1483948077385206</v>
      </c>
      <c r="AT235" s="164">
        <v>3.0967861675218908E-2</v>
      </c>
      <c r="AU235" s="164">
        <v>3.9560913209838476E-2</v>
      </c>
      <c r="AV235" s="164">
        <v>2.5879382810674117E-2</v>
      </c>
      <c r="AW235" s="164">
        <v>5.6156814999206404E-2</v>
      </c>
      <c r="AX235" s="164">
        <v>1.5284395781539483E-3</v>
      </c>
      <c r="AY235" s="164">
        <v>2.6795044051968848E-3</v>
      </c>
      <c r="AZ235" s="164">
        <v>1.4999999999999999E-2</v>
      </c>
      <c r="BA235" s="164">
        <v>1.0999999999999999E-2</v>
      </c>
      <c r="BB235" s="164">
        <v>0.151</v>
      </c>
      <c r="BC235" s="164">
        <v>-3.0000000000000001E-3</v>
      </c>
      <c r="BD235" s="164">
        <v>-1.4999999999999999E-2</v>
      </c>
      <c r="BE235" s="164">
        <v>1.3189352681756099E-2</v>
      </c>
      <c r="BF235" s="164">
        <v>7.4197804231496253E-4</v>
      </c>
      <c r="BG235" s="164">
        <v>2.4299999999999999E-2</v>
      </c>
      <c r="BH235" s="164">
        <v>-1.0879612950005828E-2</v>
      </c>
      <c r="BI235" s="164">
        <v>-2.5477864282829662E-3</v>
      </c>
      <c r="BJ235" s="164">
        <v>1.539225718967306E-2</v>
      </c>
      <c r="BK235" s="164">
        <v>2.4650311440299156E-2</v>
      </c>
      <c r="BL235" s="164">
        <v>3.6857107717755327E-2</v>
      </c>
      <c r="BM235" s="164">
        <v>-4.6701962916850359E-2</v>
      </c>
      <c r="BN235" s="164">
        <v>6.4037042025442581E-2</v>
      </c>
      <c r="BO235" s="164">
        <v>6.7087533647645636E-2</v>
      </c>
      <c r="BP235" s="164">
        <v>4.0865152474740984E-2</v>
      </c>
      <c r="BQ235" s="164">
        <v>7.0742018373910476E-3</v>
      </c>
      <c r="BR235" s="164">
        <v>4.6363824009488241E-2</v>
      </c>
      <c r="BS235" s="164">
        <v>1.545936061801878E-2</v>
      </c>
      <c r="BT235" s="164">
        <v>-7.0525111038395316E-3</v>
      </c>
      <c r="BU235" s="164">
        <v>1.8953425249172429E-2</v>
      </c>
    </row>
    <row r="236" spans="1:73" outlineLevel="1">
      <c r="A236" s="361"/>
      <c r="B236" s="163" t="s">
        <v>84</v>
      </c>
      <c r="F236" s="164" t="s">
        <v>103</v>
      </c>
      <c r="G236" s="164" t="s">
        <v>103</v>
      </c>
      <c r="H236" s="164" t="s">
        <v>103</v>
      </c>
      <c r="I236" s="164" t="s">
        <v>103</v>
      </c>
      <c r="J236" s="164" t="s">
        <v>103</v>
      </c>
      <c r="K236" s="164" t="s">
        <v>103</v>
      </c>
      <c r="L236" s="164" t="s">
        <v>103</v>
      </c>
      <c r="M236" s="164" t="s">
        <v>103</v>
      </c>
      <c r="N236" s="164" t="s">
        <v>103</v>
      </c>
      <c r="O236" s="164" t="s">
        <v>103</v>
      </c>
      <c r="P236" s="164" t="s">
        <v>103</v>
      </c>
      <c r="Q236" s="164">
        <v>4.2298500994484386E-2</v>
      </c>
      <c r="R236" s="164">
        <v>0.12052173885575075</v>
      </c>
      <c r="S236" s="164">
        <v>-1.1804079669919016E-2</v>
      </c>
      <c r="T236" s="164">
        <v>0.16546296802094182</v>
      </c>
      <c r="U236" s="164">
        <v>0.93251365315127799</v>
      </c>
      <c r="V236" s="164">
        <v>3.363440185656863E-2</v>
      </c>
      <c r="W236" s="164">
        <v>-0.20416069963244243</v>
      </c>
      <c r="X236" s="164">
        <v>0.39655304474053327</v>
      </c>
      <c r="Y236" s="164">
        <v>-5.8413548799515066E-3</v>
      </c>
      <c r="Z236" s="164">
        <v>0.16144805859706515</v>
      </c>
      <c r="AA236" s="164">
        <v>2.7651578619048604E-2</v>
      </c>
      <c r="AB236" s="164">
        <v>9.0509514202361821E-2</v>
      </c>
      <c r="AC236" s="164">
        <v>0.10764258401028087</v>
      </c>
      <c r="AD236" s="164">
        <v>0.28716928632897532</v>
      </c>
      <c r="AE236" s="164">
        <v>0.13600000000000001</v>
      </c>
      <c r="AF236" s="164">
        <v>0.27</v>
      </c>
      <c r="AG236" s="164">
        <v>0.41808635771049707</v>
      </c>
      <c r="AH236" s="164">
        <v>0.19289707267387277</v>
      </c>
      <c r="AI236" s="164">
        <v>0.100864939102408</v>
      </c>
      <c r="AJ236" s="164">
        <v>0.115</v>
      </c>
      <c r="AK236" s="164">
        <v>0.03</v>
      </c>
      <c r="AL236" s="164">
        <v>7.0000000000000007E-2</v>
      </c>
      <c r="AM236" s="164">
        <v>-0.02</v>
      </c>
      <c r="AN236" s="164">
        <v>3.4133488474029569E-2</v>
      </c>
      <c r="AO236" s="164">
        <v>-9.5985315093132406E-2</v>
      </c>
      <c r="AP236" s="164">
        <v>-7.0453990619257306E-2</v>
      </c>
      <c r="AQ236" s="164">
        <v>-9.6408825613752032E-3</v>
      </c>
      <c r="AR236" s="164">
        <v>-5.5756018372481286E-2</v>
      </c>
      <c r="AS236" s="164">
        <v>-2.1061041765584602E-2</v>
      </c>
      <c r="AT236" s="164">
        <v>1.275887306394973E-2</v>
      </c>
      <c r="AU236" s="164">
        <v>-5.8887561213671155E-2</v>
      </c>
      <c r="AV236" s="164">
        <v>-9.6941296327486652E-3</v>
      </c>
      <c r="AW236" s="164">
        <v>-0.12135787712905935</v>
      </c>
      <c r="AX236" s="164">
        <v>1.3665182880141657E-2</v>
      </c>
      <c r="AY236" s="164">
        <v>4.3887299878942319E-2</v>
      </c>
      <c r="AZ236" s="164">
        <v>-1.5811025451064595E-2</v>
      </c>
      <c r="BA236" s="164">
        <v>6.3473071208432416E-3</v>
      </c>
      <c r="BB236" s="164">
        <v>5.1999999999999998E-2</v>
      </c>
      <c r="BC236" s="164">
        <v>-2.5000000000000001E-2</v>
      </c>
      <c r="BD236" s="164">
        <v>3.7999999999999999E-2</v>
      </c>
      <c r="BE236" s="164">
        <v>8.6999999999999994E-3</v>
      </c>
      <c r="BF236" s="164">
        <v>2.9000000000000001E-2</v>
      </c>
      <c r="BG236" s="164">
        <v>2.6529149767165174E-2</v>
      </c>
      <c r="BH236" s="164">
        <v>2.9822454413010589E-2</v>
      </c>
      <c r="BI236" s="164">
        <v>-8.4000000000000005E-2</v>
      </c>
      <c r="BJ236" s="164">
        <v>-6.3593008832165801E-2</v>
      </c>
      <c r="BK236" s="164">
        <v>-7.840707727623121E-2</v>
      </c>
      <c r="BL236" s="164">
        <v>-1.90854057969062E-2</v>
      </c>
      <c r="BM236" s="164">
        <v>3.9000852410072027E-2</v>
      </c>
      <c r="BN236" s="164">
        <v>5.0437210490003909E-2</v>
      </c>
      <c r="BO236" s="164">
        <v>-4.0903455220842398E-2</v>
      </c>
      <c r="BP236" s="164">
        <v>1.36761289542152E-3</v>
      </c>
      <c r="BQ236" s="164">
        <v>2.3568369856487754E-3</v>
      </c>
      <c r="BR236" s="164">
        <v>-2.8000000000000001E-2</v>
      </c>
      <c r="BS236" s="164">
        <v>-3.1E-2</v>
      </c>
      <c r="BT236" s="164">
        <v>-2.4018918240685586E-2</v>
      </c>
      <c r="BU236" s="164">
        <v>7.3298830906936598E-3</v>
      </c>
    </row>
    <row r="237" spans="1:73" outlineLevel="1">
      <c r="A237" s="361"/>
      <c r="B237" s="163" t="s">
        <v>123</v>
      </c>
      <c r="F237" s="164" t="s">
        <v>103</v>
      </c>
      <c r="G237" s="164" t="s">
        <v>103</v>
      </c>
      <c r="H237" s="164" t="s">
        <v>103</v>
      </c>
      <c r="I237" s="164" t="s">
        <v>103</v>
      </c>
      <c r="J237" s="164" t="s">
        <v>103</v>
      </c>
      <c r="K237" s="164" t="s">
        <v>103</v>
      </c>
      <c r="L237" s="164" t="s">
        <v>103</v>
      </c>
      <c r="M237" s="164" t="s">
        <v>103</v>
      </c>
      <c r="N237" s="164" t="s">
        <v>103</v>
      </c>
      <c r="O237" s="164" t="s">
        <v>103</v>
      </c>
      <c r="P237" s="164" t="s">
        <v>103</v>
      </c>
      <c r="Q237" s="164" t="s">
        <v>103</v>
      </c>
      <c r="R237" s="164" t="s">
        <v>103</v>
      </c>
      <c r="S237" s="164" t="s">
        <v>103</v>
      </c>
      <c r="T237" s="164" t="s">
        <v>103</v>
      </c>
      <c r="U237" s="164" t="s">
        <v>103</v>
      </c>
      <c r="V237" s="164" t="s">
        <v>103</v>
      </c>
      <c r="W237" s="164" t="s">
        <v>103</v>
      </c>
      <c r="X237" s="164" t="s">
        <v>103</v>
      </c>
      <c r="Y237" s="164" t="s">
        <v>103</v>
      </c>
      <c r="Z237" s="164" t="s">
        <v>103</v>
      </c>
      <c r="AA237" s="164" t="s">
        <v>103</v>
      </c>
      <c r="AB237" s="164" t="s">
        <v>103</v>
      </c>
      <c r="AC237" s="164" t="s">
        <v>103</v>
      </c>
      <c r="AD237" s="164" t="s">
        <v>103</v>
      </c>
      <c r="AE237" s="164" t="s">
        <v>103</v>
      </c>
      <c r="AF237" s="164" t="s">
        <v>103</v>
      </c>
      <c r="AG237" s="164" t="s">
        <v>103</v>
      </c>
      <c r="AH237" s="164" t="s">
        <v>103</v>
      </c>
      <c r="AI237" s="164" t="s">
        <v>103</v>
      </c>
      <c r="AJ237" s="164" t="s">
        <v>103</v>
      </c>
      <c r="AK237" s="164" t="s">
        <v>103</v>
      </c>
      <c r="AL237" s="164" t="s">
        <v>103</v>
      </c>
      <c r="AM237" s="164" t="s">
        <v>103</v>
      </c>
      <c r="AN237" s="164" t="s">
        <v>103</v>
      </c>
      <c r="AO237" s="164" t="s">
        <v>103</v>
      </c>
      <c r="AP237" s="164">
        <v>-0.39800000000000002</v>
      </c>
      <c r="AQ237" s="164">
        <v>0</v>
      </c>
      <c r="AR237" s="164">
        <v>0.66100000000000003</v>
      </c>
      <c r="AS237" s="164">
        <v>0</v>
      </c>
      <c r="AT237" s="164">
        <v>0</v>
      </c>
      <c r="AU237" s="164">
        <v>0</v>
      </c>
      <c r="AV237" s="164">
        <v>-0.16700000000000001</v>
      </c>
      <c r="AW237" s="164">
        <v>0.182</v>
      </c>
      <c r="AX237" s="164">
        <v>0</v>
      </c>
      <c r="AY237" s="164">
        <v>0</v>
      </c>
      <c r="AZ237" s="164">
        <v>0</v>
      </c>
      <c r="BA237" s="164">
        <v>0</v>
      </c>
      <c r="BB237" s="164">
        <v>0.40699999999999997</v>
      </c>
      <c r="BC237" s="164">
        <v>-0.68500000000000005</v>
      </c>
      <c r="BD237" s="164">
        <v>0</v>
      </c>
      <c r="BE237" s="164">
        <v>0</v>
      </c>
      <c r="BF237" s="164">
        <v>0</v>
      </c>
      <c r="BG237" s="164">
        <v>0</v>
      </c>
      <c r="BH237" s="164">
        <v>0</v>
      </c>
      <c r="BI237" s="164">
        <v>0</v>
      </c>
      <c r="BJ237" s="164">
        <v>-3.7999999999999999E-2</v>
      </c>
      <c r="BK237" s="164">
        <v>-0.20599999999999999</v>
      </c>
      <c r="BL237" s="164">
        <v>0</v>
      </c>
      <c r="BM237" s="164">
        <v>0</v>
      </c>
      <c r="BN237" s="164">
        <v>0.50235466879942603</v>
      </c>
      <c r="BO237" s="164">
        <v>-1.0094632444398903</v>
      </c>
      <c r="BP237" s="164">
        <v>0</v>
      </c>
      <c r="BQ237" s="164">
        <v>0</v>
      </c>
      <c r="BR237" s="164">
        <v>0</v>
      </c>
      <c r="BS237" s="164">
        <v>0</v>
      </c>
      <c r="BT237" s="164">
        <v>0</v>
      </c>
      <c r="BU237" s="164">
        <v>0</v>
      </c>
    </row>
    <row r="238" spans="1:73" outlineLevel="1">
      <c r="A238" s="361"/>
      <c r="B238" s="163" t="s">
        <v>68</v>
      </c>
      <c r="F238" s="164" t="s">
        <v>103</v>
      </c>
      <c r="G238" s="164" t="s">
        <v>103</v>
      </c>
      <c r="H238" s="164" t="s">
        <v>103</v>
      </c>
      <c r="I238" s="164" t="s">
        <v>103</v>
      </c>
      <c r="J238" s="164" t="s">
        <v>103</v>
      </c>
      <c r="K238" s="164" t="s">
        <v>103</v>
      </c>
      <c r="L238" s="164" t="s">
        <v>103</v>
      </c>
      <c r="M238" s="164" t="s">
        <v>103</v>
      </c>
      <c r="N238" s="164" t="s">
        <v>103</v>
      </c>
      <c r="O238" s="164" t="s">
        <v>103</v>
      </c>
      <c r="P238" s="164" t="s">
        <v>103</v>
      </c>
      <c r="Q238" s="164">
        <v>-8.0000000000000002E-3</v>
      </c>
      <c r="R238" s="164">
        <v>4.1000000000000002E-2</v>
      </c>
      <c r="S238" s="164">
        <v>-8.0000000000000002E-3</v>
      </c>
      <c r="T238" s="164">
        <v>0.13600000000000001</v>
      </c>
      <c r="U238" s="164">
        <v>0.47899999999999998</v>
      </c>
      <c r="V238" s="164">
        <v>-8.0000000000000002E-3</v>
      </c>
      <c r="W238" s="164">
        <v>-0.21199999999999999</v>
      </c>
      <c r="X238" s="164">
        <v>0.32400000000000001</v>
      </c>
      <c r="Y238" s="164">
        <v>0.219</v>
      </c>
      <c r="Z238" s="164">
        <v>7.1999999999999995E-2</v>
      </c>
      <c r="AA238" s="164">
        <v>0.157</v>
      </c>
      <c r="AB238" s="164">
        <v>5.1999999999999998E-2</v>
      </c>
      <c r="AC238" s="164">
        <v>-0.17299999999999999</v>
      </c>
      <c r="AD238" s="164">
        <v>0.182</v>
      </c>
      <c r="AE238" s="164">
        <v>0.13</v>
      </c>
      <c r="AF238" s="164">
        <v>0.123</v>
      </c>
      <c r="AG238" s="164">
        <v>0.151</v>
      </c>
      <c r="AH238" s="164">
        <v>9.1999999999999998E-2</v>
      </c>
      <c r="AI238" s="164">
        <v>0.03</v>
      </c>
      <c r="AJ238" s="164">
        <v>2.8000000000000001E-2</v>
      </c>
      <c r="AK238" s="164">
        <v>8.8999999999999996E-2</v>
      </c>
      <c r="AL238" s="164">
        <v>2.3E-2</v>
      </c>
      <c r="AM238" s="164">
        <v>-0.29799999999999999</v>
      </c>
      <c r="AN238" s="164">
        <v>4.0000000000000001E-3</v>
      </c>
      <c r="AO238" s="164">
        <v>8.9999999999999993E-3</v>
      </c>
      <c r="AP238" s="164">
        <v>0.10299999999999999</v>
      </c>
      <c r="AQ238" s="164">
        <v>6.7000000000000004E-2</v>
      </c>
      <c r="AR238" s="164">
        <v>-5.0999999999999997E-2</v>
      </c>
      <c r="AS238" s="164">
        <v>5.8999999999999997E-2</v>
      </c>
      <c r="AT238" s="164">
        <v>3.7999999999999999E-2</v>
      </c>
      <c r="AU238" s="164">
        <v>4.2999999999999997E-2</v>
      </c>
      <c r="AV238" s="164">
        <v>1.7999999999999999E-2</v>
      </c>
      <c r="AW238" s="164">
        <v>-7.0000000000000001E-3</v>
      </c>
      <c r="AX238" s="164">
        <v>-4.3534441542232218E-2</v>
      </c>
      <c r="AY238" s="164">
        <v>9.2702533392596861E-2</v>
      </c>
      <c r="AZ238" s="164">
        <v>-5.2999999999999999E-2</v>
      </c>
      <c r="BA238" s="164">
        <v>7.6999999999999999E-2</v>
      </c>
      <c r="BB238" s="164">
        <v>8.9999999999999993E-3</v>
      </c>
      <c r="BC238" s="164">
        <v>0.126</v>
      </c>
      <c r="BD238" s="164">
        <v>4.2000000000000003E-2</v>
      </c>
      <c r="BE238" s="164">
        <v>8.9619261046562995E-2</v>
      </c>
      <c r="BF238" s="164">
        <v>2.2019663519677213E-2</v>
      </c>
      <c r="BG238" s="164">
        <v>1.7942156454268381E-2</v>
      </c>
      <c r="BH238" s="164">
        <v>8.1641361448913624E-2</v>
      </c>
      <c r="BI238" s="164">
        <v>-8.2188188719867269E-3</v>
      </c>
      <c r="BJ238" s="164">
        <v>8.0458474922965414E-2</v>
      </c>
      <c r="BK238" s="164">
        <v>-0.16398484231311647</v>
      </c>
      <c r="BL238" s="164">
        <v>9.6735309767902747E-2</v>
      </c>
      <c r="BM238" s="164">
        <v>-6.9514528606578002E-2</v>
      </c>
      <c r="BN238" s="164">
        <v>8.4852798510166333E-2</v>
      </c>
      <c r="BO238" s="164">
        <v>6.0081025016633111E-3</v>
      </c>
      <c r="BP238" s="164">
        <v>-4.916141863948522E-2</v>
      </c>
      <c r="BQ238" s="164">
        <v>-0.18441390944123645</v>
      </c>
      <c r="BR238" s="164">
        <v>-2.4545814709574079E-2</v>
      </c>
      <c r="BS238" s="164">
        <v>1.4862708660505713E-2</v>
      </c>
      <c r="BT238" s="164">
        <v>-9.5254826435824305E-3</v>
      </c>
      <c r="BU238" s="164">
        <v>-1.699746020308527E-2</v>
      </c>
    </row>
    <row r="239" spans="1:73" outlineLevel="1">
      <c r="A239" s="361"/>
      <c r="B239" s="163" t="s">
        <v>72</v>
      </c>
      <c r="F239" s="164" t="s">
        <v>103</v>
      </c>
      <c r="G239" s="164" t="s">
        <v>103</v>
      </c>
      <c r="H239" s="164" t="s">
        <v>103</v>
      </c>
      <c r="I239" s="164" t="s">
        <v>103</v>
      </c>
      <c r="J239" s="164" t="s">
        <v>103</v>
      </c>
      <c r="K239" s="164" t="s">
        <v>103</v>
      </c>
      <c r="L239" s="164" t="s">
        <v>103</v>
      </c>
      <c r="M239" s="164" t="s">
        <v>103</v>
      </c>
      <c r="N239" s="164" t="s">
        <v>103</v>
      </c>
      <c r="O239" s="164" t="s">
        <v>103</v>
      </c>
      <c r="P239" s="164" t="s">
        <v>103</v>
      </c>
      <c r="Q239" s="164">
        <v>3.1E-2</v>
      </c>
      <c r="R239" s="164">
        <v>0.19600000000000001</v>
      </c>
      <c r="S239" s="164">
        <v>0.13200000000000001</v>
      </c>
      <c r="T239" s="164">
        <v>0.28000000000000003</v>
      </c>
      <c r="U239" s="164">
        <v>0.69099999999999995</v>
      </c>
      <c r="V239" s="164">
        <v>-0.16200000000000001</v>
      </c>
      <c r="W239" s="164">
        <v>0.41099999999999998</v>
      </c>
      <c r="X239" s="164">
        <v>0.45800000000000002</v>
      </c>
      <c r="Y239" s="164">
        <v>0.55000000000000004</v>
      </c>
      <c r="Z239" s="164">
        <v>0.23300000000000001</v>
      </c>
      <c r="AA239" s="164">
        <v>0.377</v>
      </c>
      <c r="AB239" s="164">
        <v>0.18</v>
      </c>
      <c r="AC239" s="164">
        <v>0.23</v>
      </c>
      <c r="AD239" s="164">
        <v>0.27600000000000002</v>
      </c>
      <c r="AE239" s="164">
        <v>0.28199999999999997</v>
      </c>
      <c r="AF239" s="164">
        <v>0.30299999999999999</v>
      </c>
      <c r="AG239" s="164">
        <v>0.214</v>
      </c>
      <c r="AH239" s="164">
        <v>0.11700000000000001</v>
      </c>
      <c r="AI239" s="164">
        <v>0.21099999999999999</v>
      </c>
      <c r="AJ239" s="164">
        <v>5.3999999999999999E-2</v>
      </c>
      <c r="AK239" s="164">
        <v>3.5999999999999997E-2</v>
      </c>
      <c r="AL239" s="164">
        <v>7.8E-2</v>
      </c>
      <c r="AM239" s="164">
        <v>-3.4000000000000002E-2</v>
      </c>
      <c r="AN239" s="164">
        <v>-3.6999999999999998E-2</v>
      </c>
      <c r="AO239" s="164">
        <v>-0.08</v>
      </c>
      <c r="AP239" s="164">
        <v>0.214</v>
      </c>
      <c r="AQ239" s="164">
        <v>0.20899999999999999</v>
      </c>
      <c r="AR239" s="164">
        <v>0.187</v>
      </c>
      <c r="AS239" s="164">
        <v>0.19900000000000001</v>
      </c>
      <c r="AT239" s="164">
        <v>-0.111</v>
      </c>
      <c r="AU239" s="164">
        <v>3.7999999999999999E-2</v>
      </c>
      <c r="AV239" s="164">
        <v>-3.2000000000000001E-2</v>
      </c>
      <c r="AW239" s="164">
        <v>-3.3000000000000002E-2</v>
      </c>
      <c r="AX239" s="164">
        <v>9.4384584231236537E-2</v>
      </c>
      <c r="AY239" s="164">
        <v>6.094007994440867E-2</v>
      </c>
      <c r="AZ239" s="164">
        <v>-1.6819455873894412E-2</v>
      </c>
      <c r="BA239" s="164">
        <v>-7.5999999999999998E-2</v>
      </c>
      <c r="BB239" s="164">
        <v>7.8E-2</v>
      </c>
      <c r="BC239" s="164">
        <v>8.4000000000000005E-2</v>
      </c>
      <c r="BD239" s="164">
        <v>1.2999999999999999E-2</v>
      </c>
      <c r="BE239" s="164">
        <v>-3.9709530782290302E-3</v>
      </c>
      <c r="BF239" s="164">
        <v>-5.1999999999999998E-2</v>
      </c>
      <c r="BG239" s="164">
        <v>-3.8765925186732927E-2</v>
      </c>
      <c r="BH239" s="164">
        <v>6.9437583240198344E-2</v>
      </c>
      <c r="BI239" s="164">
        <v>-6.2944756296115276E-2</v>
      </c>
      <c r="BJ239" s="164">
        <v>-3.0142231963999306E-2</v>
      </c>
      <c r="BK239" s="164">
        <v>-2.3608227070604031E-3</v>
      </c>
      <c r="BL239" s="164">
        <v>-4.2386309530125121E-2</v>
      </c>
      <c r="BM239" s="164">
        <v>-8.7077972529008188E-2</v>
      </c>
      <c r="BN239" s="164">
        <v>1.301185691429364E-2</v>
      </c>
      <c r="BO239" s="164">
        <v>-4.7968129691710569E-2</v>
      </c>
      <c r="BP239" s="164">
        <v>-4.384109645487852E-2</v>
      </c>
      <c r="BQ239" s="164">
        <v>-2.294831393075393E-2</v>
      </c>
      <c r="BR239" s="164">
        <v>1.7999999999999999E-2</v>
      </c>
      <c r="BS239" s="164">
        <v>-9.4782018864089795E-3</v>
      </c>
      <c r="BT239" s="164">
        <v>-1.0101215424309799E-2</v>
      </c>
      <c r="BU239" s="164">
        <v>-1.1466789398928499E-3</v>
      </c>
    </row>
    <row r="240" spans="1:73" outlineLevel="1">
      <c r="A240" s="355"/>
      <c r="B240" s="163" t="s">
        <v>74</v>
      </c>
      <c r="F240" s="164" t="s">
        <v>103</v>
      </c>
      <c r="G240" s="164" t="s">
        <v>103</v>
      </c>
      <c r="H240" s="164" t="s">
        <v>103</v>
      </c>
      <c r="I240" s="164" t="s">
        <v>103</v>
      </c>
      <c r="J240" s="164" t="s">
        <v>103</v>
      </c>
      <c r="K240" s="164" t="s">
        <v>103</v>
      </c>
      <c r="L240" s="164" t="s">
        <v>103</v>
      </c>
      <c r="M240" s="164" t="s">
        <v>103</v>
      </c>
      <c r="N240" s="164" t="s">
        <v>103</v>
      </c>
      <c r="O240" s="164" t="s">
        <v>103</v>
      </c>
      <c r="P240" s="164" t="s">
        <v>103</v>
      </c>
      <c r="Q240" s="164" t="s">
        <v>103</v>
      </c>
      <c r="R240" s="164" t="s">
        <v>103</v>
      </c>
      <c r="S240" s="164" t="s">
        <v>103</v>
      </c>
      <c r="T240" s="164" t="s">
        <v>103</v>
      </c>
      <c r="U240" s="164" t="s">
        <v>103</v>
      </c>
      <c r="V240" s="164" t="s">
        <v>103</v>
      </c>
      <c r="W240" s="164" t="s">
        <v>103</v>
      </c>
      <c r="X240" s="164" t="s">
        <v>103</v>
      </c>
      <c r="Y240" s="164" t="s">
        <v>103</v>
      </c>
      <c r="Z240" s="164" t="s">
        <v>103</v>
      </c>
      <c r="AA240" s="164" t="s">
        <v>103</v>
      </c>
      <c r="AB240" s="164" t="s">
        <v>103</v>
      </c>
      <c r="AC240" s="164" t="s">
        <v>103</v>
      </c>
      <c r="AD240" s="164" t="s">
        <v>103</v>
      </c>
      <c r="AE240" s="164" t="s">
        <v>103</v>
      </c>
      <c r="AF240" s="164" t="s">
        <v>103</v>
      </c>
      <c r="AG240" s="164" t="s">
        <v>103</v>
      </c>
      <c r="AH240" s="164" t="s">
        <v>103</v>
      </c>
      <c r="AI240" s="164" t="s">
        <v>103</v>
      </c>
      <c r="AJ240" s="164" t="s">
        <v>103</v>
      </c>
      <c r="AK240" s="164" t="s">
        <v>103</v>
      </c>
      <c r="AL240" s="164" t="s">
        <v>103</v>
      </c>
      <c r="AM240" s="164" t="s">
        <v>103</v>
      </c>
      <c r="AN240" s="164" t="s">
        <v>103</v>
      </c>
      <c r="AO240" s="164">
        <v>-4.9299999999999997E-2</v>
      </c>
      <c r="AP240" s="164">
        <v>0.114</v>
      </c>
      <c r="AQ240" s="164">
        <v>8.4000000000000005E-2</v>
      </c>
      <c r="AR240" s="164">
        <v>6.7142672501338652E-2</v>
      </c>
      <c r="AS240" s="164">
        <v>8.1810899921768029E-2</v>
      </c>
      <c r="AT240" s="164">
        <v>3.5205216173010256E-2</v>
      </c>
      <c r="AU240" s="164">
        <v>-4.7294837929722416E-2</v>
      </c>
      <c r="AV240" s="164">
        <v>8.1150938514634122E-3</v>
      </c>
      <c r="AW240" s="164">
        <v>5.5217212127160603E-3</v>
      </c>
      <c r="AX240" s="164">
        <v>5.8795805990602336E-2</v>
      </c>
      <c r="AY240" s="164">
        <v>7.0041039074596689E-2</v>
      </c>
      <c r="AZ240" s="164">
        <v>4.48018974546728E-2</v>
      </c>
      <c r="BA240" s="164">
        <v>5.9999999999999995E-4</v>
      </c>
      <c r="BB240" s="164">
        <v>8.7999999999999995E-2</v>
      </c>
      <c r="BC240" s="164">
        <v>3.2000000000000001E-2</v>
      </c>
      <c r="BD240" s="164">
        <v>2.4E-2</v>
      </c>
      <c r="BE240" s="164">
        <v>5.7572579334230801E-2</v>
      </c>
      <c r="BF240" s="164">
        <v>3.0149526596292626E-2</v>
      </c>
      <c r="BG240" s="164">
        <v>1.5857728745150845E-2</v>
      </c>
      <c r="BH240" s="164">
        <v>3.1E-2</v>
      </c>
      <c r="BI240" s="164">
        <v>4.0000000000000001E-3</v>
      </c>
      <c r="BJ240" s="164">
        <v>4.7E-2</v>
      </c>
      <c r="BK240" s="164">
        <v>1.1358234712997236E-2</v>
      </c>
      <c r="BL240" s="164">
        <v>7.2384954431420748E-2</v>
      </c>
      <c r="BM240" s="164">
        <v>-4.2999999999999997E-2</v>
      </c>
      <c r="BN240" s="164">
        <v>7.20203237002177E-2</v>
      </c>
      <c r="BO240" s="164">
        <v>5.2617683942269879E-2</v>
      </c>
      <c r="BP240" s="164">
        <v>-1.3019772911924538E-3</v>
      </c>
      <c r="BQ240" s="164">
        <v>5.013380357659785E-2</v>
      </c>
      <c r="BR240" s="164">
        <v>-8.9999999999999993E-3</v>
      </c>
      <c r="BS240" s="164">
        <v>9.2956804364182619E-2</v>
      </c>
      <c r="BT240" s="164">
        <v>-0.14886728275029842</v>
      </c>
      <c r="BU240" s="164">
        <v>5.7530985196508296E-2</v>
      </c>
    </row>
    <row r="241" spans="1:73" outlineLevel="1">
      <c r="A241" s="355"/>
      <c r="B241" s="163" t="s">
        <v>77</v>
      </c>
      <c r="F241" s="164" t="s">
        <v>103</v>
      </c>
      <c r="G241" s="164" t="s">
        <v>103</v>
      </c>
      <c r="H241" s="164" t="s">
        <v>103</v>
      </c>
      <c r="I241" s="164" t="s">
        <v>103</v>
      </c>
      <c r="J241" s="164" t="s">
        <v>103</v>
      </c>
      <c r="K241" s="164" t="s">
        <v>103</v>
      </c>
      <c r="L241" s="164" t="s">
        <v>103</v>
      </c>
      <c r="M241" s="164" t="s">
        <v>103</v>
      </c>
      <c r="N241" s="164" t="s">
        <v>103</v>
      </c>
      <c r="O241" s="164" t="s">
        <v>103</v>
      </c>
      <c r="P241" s="164" t="s">
        <v>103</v>
      </c>
      <c r="Q241" s="164" t="s">
        <v>103</v>
      </c>
      <c r="R241" s="164" t="s">
        <v>103</v>
      </c>
      <c r="S241" s="164" t="s">
        <v>103</v>
      </c>
      <c r="T241" s="164" t="s">
        <v>103</v>
      </c>
      <c r="U241" s="164" t="s">
        <v>103</v>
      </c>
      <c r="V241" s="164" t="s">
        <v>103</v>
      </c>
      <c r="W241" s="164" t="s">
        <v>103</v>
      </c>
      <c r="X241" s="164" t="s">
        <v>103</v>
      </c>
      <c r="Y241" s="164" t="s">
        <v>103</v>
      </c>
      <c r="Z241" s="164" t="s">
        <v>103</v>
      </c>
      <c r="AA241" s="164" t="s">
        <v>103</v>
      </c>
      <c r="AB241" s="164" t="s">
        <v>103</v>
      </c>
      <c r="AC241" s="164" t="s">
        <v>103</v>
      </c>
      <c r="AD241" s="164" t="s">
        <v>103</v>
      </c>
      <c r="AE241" s="164" t="s">
        <v>103</v>
      </c>
      <c r="AF241" s="164" t="s">
        <v>103</v>
      </c>
      <c r="AG241" s="164" t="s">
        <v>103</v>
      </c>
      <c r="AH241" s="164" t="s">
        <v>103</v>
      </c>
      <c r="AI241" s="164" t="s">
        <v>103</v>
      </c>
      <c r="AJ241" s="164" t="s">
        <v>103</v>
      </c>
      <c r="AK241" s="164" t="s">
        <v>103</v>
      </c>
      <c r="AL241" s="164" t="s">
        <v>103</v>
      </c>
      <c r="AM241" s="164" t="s">
        <v>103</v>
      </c>
      <c r="AN241" s="164" t="s">
        <v>103</v>
      </c>
      <c r="AO241" s="164" t="s">
        <v>103</v>
      </c>
      <c r="AP241" s="164" t="s">
        <v>103</v>
      </c>
      <c r="AQ241" s="164" t="s">
        <v>103</v>
      </c>
      <c r="AR241" s="164" t="s">
        <v>103</v>
      </c>
      <c r="AS241" s="164" t="s">
        <v>103</v>
      </c>
      <c r="AT241" s="164" t="s">
        <v>103</v>
      </c>
      <c r="AU241" s="164" t="s">
        <v>103</v>
      </c>
      <c r="AV241" s="164" t="s">
        <v>103</v>
      </c>
      <c r="AW241" s="164" t="s">
        <v>103</v>
      </c>
      <c r="AX241" s="164" t="s">
        <v>103</v>
      </c>
      <c r="AY241" s="164" t="s">
        <v>103</v>
      </c>
      <c r="AZ241" s="164" t="s">
        <v>103</v>
      </c>
      <c r="BA241" s="164">
        <v>-8.26823765558653E-2</v>
      </c>
      <c r="BB241" s="164">
        <v>0.217</v>
      </c>
      <c r="BC241" s="164">
        <v>3.4000000000000002E-2</v>
      </c>
      <c r="BD241" s="164">
        <v>-4.7E-2</v>
      </c>
      <c r="BE241" s="164">
        <v>4.48021718894153E-2</v>
      </c>
      <c r="BF241" s="164">
        <v>-4.9650713157407919E-2</v>
      </c>
      <c r="BG241" s="164">
        <v>6.1176089575800674E-3</v>
      </c>
      <c r="BH241" s="164">
        <v>-0.01</v>
      </c>
      <c r="BI241" s="164">
        <v>-4.1148716681800354E-2</v>
      </c>
      <c r="BJ241" s="164">
        <v>-5.0969807362706461E-2</v>
      </c>
      <c r="BK241" s="164">
        <v>-7.3355295971983772E-2</v>
      </c>
      <c r="BL241" s="164">
        <v>2.1224749935707155E-2</v>
      </c>
      <c r="BM241" s="164">
        <v>-0.13034396138185386</v>
      </c>
      <c r="BN241" s="164">
        <v>3.7132440015503242E-3</v>
      </c>
      <c r="BO241" s="164">
        <v>-3.0325055618297299E-2</v>
      </c>
      <c r="BP241" s="164">
        <v>-9.1303696867414148E-3</v>
      </c>
      <c r="BQ241" s="164">
        <v>1.085688259398258E-2</v>
      </c>
      <c r="BR241" s="164">
        <v>-5.1999999999999998E-2</v>
      </c>
      <c r="BS241" s="164">
        <v>-3.0171442997045394E-2</v>
      </c>
      <c r="BT241" s="164">
        <v>8.3922678642521665E-3</v>
      </c>
      <c r="BU241" s="164">
        <v>-2.8500098699185319E-2</v>
      </c>
    </row>
    <row r="242" spans="1:73" outlineLevel="1">
      <c r="A242" s="355"/>
      <c r="B242" s="163" t="s">
        <v>166</v>
      </c>
      <c r="F242" s="164" t="s">
        <v>103</v>
      </c>
      <c r="G242" s="164" t="s">
        <v>103</v>
      </c>
      <c r="H242" s="164" t="s">
        <v>103</v>
      </c>
      <c r="I242" s="164" t="s">
        <v>103</v>
      </c>
      <c r="J242" s="164" t="s">
        <v>103</v>
      </c>
      <c r="K242" s="164" t="s">
        <v>103</v>
      </c>
      <c r="L242" s="164" t="s">
        <v>103</v>
      </c>
      <c r="M242" s="164" t="s">
        <v>103</v>
      </c>
      <c r="N242" s="164" t="s">
        <v>103</v>
      </c>
      <c r="O242" s="164" t="s">
        <v>103</v>
      </c>
      <c r="P242" s="164" t="s">
        <v>103</v>
      </c>
      <c r="Q242" s="164" t="s">
        <v>103</v>
      </c>
      <c r="R242" s="164" t="s">
        <v>103</v>
      </c>
      <c r="S242" s="164" t="s">
        <v>103</v>
      </c>
      <c r="T242" s="164" t="s">
        <v>103</v>
      </c>
      <c r="U242" s="164" t="s">
        <v>103</v>
      </c>
      <c r="V242" s="164" t="s">
        <v>103</v>
      </c>
      <c r="W242" s="164" t="s">
        <v>103</v>
      </c>
      <c r="X242" s="164" t="s">
        <v>103</v>
      </c>
      <c r="Y242" s="164" t="s">
        <v>103</v>
      </c>
      <c r="Z242" s="164" t="s">
        <v>103</v>
      </c>
      <c r="AA242" s="164" t="s">
        <v>103</v>
      </c>
      <c r="AB242" s="164" t="s">
        <v>103</v>
      </c>
      <c r="AC242" s="164" t="s">
        <v>103</v>
      </c>
      <c r="AD242" s="164" t="s">
        <v>103</v>
      </c>
      <c r="AE242" s="164" t="s">
        <v>103</v>
      </c>
      <c r="AF242" s="164" t="s">
        <v>103</v>
      </c>
      <c r="AG242" s="164" t="s">
        <v>103</v>
      </c>
      <c r="AH242" s="164" t="s">
        <v>103</v>
      </c>
      <c r="AI242" s="164" t="s">
        <v>103</v>
      </c>
      <c r="AJ242" s="164" t="s">
        <v>103</v>
      </c>
      <c r="AK242" s="164" t="s">
        <v>103</v>
      </c>
      <c r="AL242" s="164" t="s">
        <v>103</v>
      </c>
      <c r="AM242" s="164" t="s">
        <v>103</v>
      </c>
      <c r="AN242" s="164" t="s">
        <v>103</v>
      </c>
      <c r="AO242" s="164" t="s">
        <v>103</v>
      </c>
      <c r="AP242" s="164" t="s">
        <v>103</v>
      </c>
      <c r="AQ242" s="164" t="s">
        <v>103</v>
      </c>
      <c r="AR242" s="164" t="s">
        <v>103</v>
      </c>
      <c r="AS242" s="164" t="s">
        <v>103</v>
      </c>
      <c r="AT242" s="164" t="s">
        <v>103</v>
      </c>
      <c r="AU242" s="164" t="s">
        <v>103</v>
      </c>
      <c r="AV242" s="164" t="s">
        <v>103</v>
      </c>
      <c r="AW242" s="164" t="s">
        <v>103</v>
      </c>
      <c r="AX242" s="164" t="s">
        <v>103</v>
      </c>
      <c r="AY242" s="164" t="s">
        <v>103</v>
      </c>
      <c r="AZ242" s="164" t="s">
        <v>103</v>
      </c>
      <c r="BA242" s="164" t="s">
        <v>103</v>
      </c>
      <c r="BB242" s="164" t="s">
        <v>103</v>
      </c>
      <c r="BC242" s="164" t="s">
        <v>103</v>
      </c>
      <c r="BD242" s="164" t="s">
        <v>103</v>
      </c>
      <c r="BE242" s="164" t="s">
        <v>103</v>
      </c>
      <c r="BF242" s="164" t="s">
        <v>103</v>
      </c>
      <c r="BG242" s="164" t="s">
        <v>103</v>
      </c>
      <c r="BH242" s="164" t="s">
        <v>103</v>
      </c>
      <c r="BI242" s="164" t="s">
        <v>103</v>
      </c>
      <c r="BJ242" s="164" t="s">
        <v>103</v>
      </c>
      <c r="BK242" s="164" t="s">
        <v>103</v>
      </c>
      <c r="BL242" s="164" t="s">
        <v>103</v>
      </c>
      <c r="BM242" s="164">
        <v>-4.0498990952086901E-2</v>
      </c>
      <c r="BN242" s="164">
        <v>0.12163679409276398</v>
      </c>
      <c r="BO242" s="164">
        <v>0.14560000000000001</v>
      </c>
      <c r="BP242" s="164">
        <v>4.1000000000000002E-2</v>
      </c>
      <c r="BQ242" s="164">
        <v>-3.1085440424287649E-2</v>
      </c>
      <c r="BR242" s="164">
        <v>1.9E-2</v>
      </c>
      <c r="BS242" s="164">
        <v>0.01</v>
      </c>
      <c r="BT242" s="164">
        <v>1.1407625791929896E-2</v>
      </c>
      <c r="BU242" s="164">
        <v>-6.1999999999999998E-3</v>
      </c>
    </row>
    <row r="243" spans="1:73" outlineLevel="1">
      <c r="A243" s="355"/>
      <c r="B243" s="163" t="s">
        <v>167</v>
      </c>
      <c r="F243" s="164" t="s">
        <v>103</v>
      </c>
      <c r="G243" s="164" t="s">
        <v>103</v>
      </c>
      <c r="H243" s="164" t="s">
        <v>103</v>
      </c>
      <c r="I243" s="164" t="s">
        <v>103</v>
      </c>
      <c r="J243" s="164" t="s">
        <v>103</v>
      </c>
      <c r="K243" s="164" t="s">
        <v>103</v>
      </c>
      <c r="L243" s="164" t="s">
        <v>103</v>
      </c>
      <c r="M243" s="164" t="s">
        <v>103</v>
      </c>
      <c r="N243" s="164" t="s">
        <v>103</v>
      </c>
      <c r="O243" s="164" t="s">
        <v>103</v>
      </c>
      <c r="P243" s="164" t="s">
        <v>103</v>
      </c>
      <c r="Q243" s="164" t="s">
        <v>103</v>
      </c>
      <c r="R243" s="164" t="s">
        <v>103</v>
      </c>
      <c r="S243" s="164" t="s">
        <v>103</v>
      </c>
      <c r="T243" s="164" t="s">
        <v>103</v>
      </c>
      <c r="U243" s="164" t="s">
        <v>103</v>
      </c>
      <c r="V243" s="164" t="s">
        <v>103</v>
      </c>
      <c r="W243" s="164" t="s">
        <v>103</v>
      </c>
      <c r="X243" s="164" t="s">
        <v>103</v>
      </c>
      <c r="Y243" s="164" t="s">
        <v>103</v>
      </c>
      <c r="Z243" s="164" t="s">
        <v>103</v>
      </c>
      <c r="AA243" s="164" t="s">
        <v>103</v>
      </c>
      <c r="AB243" s="164" t="s">
        <v>103</v>
      </c>
      <c r="AC243" s="164" t="s">
        <v>103</v>
      </c>
      <c r="AD243" s="164" t="s">
        <v>103</v>
      </c>
      <c r="AE243" s="164" t="s">
        <v>103</v>
      </c>
      <c r="AF243" s="164" t="s">
        <v>103</v>
      </c>
      <c r="AG243" s="164" t="s">
        <v>103</v>
      </c>
      <c r="AH243" s="164" t="s">
        <v>103</v>
      </c>
      <c r="AI243" s="164" t="s">
        <v>103</v>
      </c>
      <c r="AJ243" s="164" t="s">
        <v>103</v>
      </c>
      <c r="AK243" s="164" t="s">
        <v>103</v>
      </c>
      <c r="AL243" s="164" t="s">
        <v>103</v>
      </c>
      <c r="AM243" s="164" t="s">
        <v>103</v>
      </c>
      <c r="AN243" s="164" t="s">
        <v>103</v>
      </c>
      <c r="AO243" s="164" t="s">
        <v>103</v>
      </c>
      <c r="AP243" s="164" t="s">
        <v>103</v>
      </c>
      <c r="AQ243" s="164" t="s">
        <v>103</v>
      </c>
      <c r="AR243" s="164" t="s">
        <v>103</v>
      </c>
      <c r="AS243" s="164" t="s">
        <v>103</v>
      </c>
      <c r="AT243" s="164" t="s">
        <v>103</v>
      </c>
      <c r="AU243" s="164" t="s">
        <v>103</v>
      </c>
      <c r="AV243" s="164" t="s">
        <v>103</v>
      </c>
      <c r="AW243" s="164" t="s">
        <v>103</v>
      </c>
      <c r="AX243" s="164" t="s">
        <v>103</v>
      </c>
      <c r="AY243" s="164" t="s">
        <v>103</v>
      </c>
      <c r="AZ243" s="164" t="s">
        <v>103</v>
      </c>
      <c r="BA243" s="164" t="s">
        <v>103</v>
      </c>
      <c r="BB243" s="164" t="s">
        <v>103</v>
      </c>
      <c r="BC243" s="164" t="s">
        <v>103</v>
      </c>
      <c r="BD243" s="164" t="s">
        <v>103</v>
      </c>
      <c r="BE243" s="164" t="s">
        <v>103</v>
      </c>
      <c r="BF243" s="164" t="s">
        <v>103</v>
      </c>
      <c r="BG243" s="164" t="s">
        <v>103</v>
      </c>
      <c r="BH243" s="164" t="s">
        <v>103</v>
      </c>
      <c r="BI243" s="164" t="s">
        <v>103</v>
      </c>
      <c r="BJ243" s="164" t="s">
        <v>103</v>
      </c>
      <c r="BK243" s="164" t="s">
        <v>103</v>
      </c>
      <c r="BL243" s="164" t="s">
        <v>103</v>
      </c>
      <c r="BM243" s="164" t="s">
        <v>103</v>
      </c>
      <c r="BN243" s="164">
        <v>0.11799999999999999</v>
      </c>
      <c r="BO243" s="164">
        <v>4.3999999999999997E-2</v>
      </c>
      <c r="BP243" s="164">
        <v>-0.01</v>
      </c>
      <c r="BQ243" s="164">
        <v>2.4E-2</v>
      </c>
      <c r="BR243" s="164">
        <v>2.4E-2</v>
      </c>
      <c r="BS243" s="164">
        <v>5.0000000000000001E-3</v>
      </c>
      <c r="BT243" s="164">
        <v>-6.3E-2</v>
      </c>
      <c r="BU243" s="164">
        <v>3.0000000000000001E-3</v>
      </c>
    </row>
    <row r="244" spans="1:73" outlineLevel="1">
      <c r="A244" s="355"/>
      <c r="B244" s="163" t="s">
        <v>168</v>
      </c>
      <c r="F244" s="164" t="s">
        <v>103</v>
      </c>
      <c r="G244" s="164" t="s">
        <v>103</v>
      </c>
      <c r="H244" s="164" t="s">
        <v>103</v>
      </c>
      <c r="I244" s="164" t="s">
        <v>103</v>
      </c>
      <c r="J244" s="164" t="s">
        <v>103</v>
      </c>
      <c r="K244" s="164" t="s">
        <v>103</v>
      </c>
      <c r="L244" s="164" t="s">
        <v>103</v>
      </c>
      <c r="M244" s="164" t="s">
        <v>103</v>
      </c>
      <c r="N244" s="164" t="s">
        <v>103</v>
      </c>
      <c r="O244" s="164" t="s">
        <v>103</v>
      </c>
      <c r="P244" s="164" t="s">
        <v>103</v>
      </c>
      <c r="Q244" s="164" t="s">
        <v>103</v>
      </c>
      <c r="R244" s="164" t="s">
        <v>103</v>
      </c>
      <c r="S244" s="164" t="s">
        <v>103</v>
      </c>
      <c r="T244" s="164" t="s">
        <v>103</v>
      </c>
      <c r="U244" s="164" t="s">
        <v>103</v>
      </c>
      <c r="V244" s="164" t="s">
        <v>103</v>
      </c>
      <c r="W244" s="164" t="s">
        <v>103</v>
      </c>
      <c r="X244" s="164" t="s">
        <v>103</v>
      </c>
      <c r="Y244" s="164" t="s">
        <v>103</v>
      </c>
      <c r="Z244" s="164" t="s">
        <v>103</v>
      </c>
      <c r="AA244" s="164" t="s">
        <v>103</v>
      </c>
      <c r="AB244" s="164" t="s">
        <v>103</v>
      </c>
      <c r="AC244" s="164" t="s">
        <v>103</v>
      </c>
      <c r="AD244" s="164" t="s">
        <v>103</v>
      </c>
      <c r="AE244" s="164" t="s">
        <v>103</v>
      </c>
      <c r="AF244" s="164" t="s">
        <v>103</v>
      </c>
      <c r="AG244" s="164" t="s">
        <v>103</v>
      </c>
      <c r="AH244" s="164" t="s">
        <v>103</v>
      </c>
      <c r="AI244" s="164" t="s">
        <v>103</v>
      </c>
      <c r="AJ244" s="164" t="s">
        <v>103</v>
      </c>
      <c r="AK244" s="164" t="s">
        <v>103</v>
      </c>
      <c r="AL244" s="164" t="s">
        <v>103</v>
      </c>
      <c r="AM244" s="164" t="s">
        <v>103</v>
      </c>
      <c r="AN244" s="164" t="s">
        <v>103</v>
      </c>
      <c r="AO244" s="164" t="s">
        <v>103</v>
      </c>
      <c r="AP244" s="164" t="s">
        <v>103</v>
      </c>
      <c r="AQ244" s="164" t="s">
        <v>103</v>
      </c>
      <c r="AR244" s="164" t="s">
        <v>103</v>
      </c>
      <c r="AS244" s="164" t="s">
        <v>103</v>
      </c>
      <c r="AT244" s="164" t="s">
        <v>103</v>
      </c>
      <c r="AU244" s="164" t="s">
        <v>103</v>
      </c>
      <c r="AV244" s="164" t="s">
        <v>103</v>
      </c>
      <c r="AW244" s="164" t="s">
        <v>103</v>
      </c>
      <c r="AX244" s="164" t="s">
        <v>103</v>
      </c>
      <c r="AY244" s="164" t="s">
        <v>103</v>
      </c>
      <c r="AZ244" s="164" t="s">
        <v>103</v>
      </c>
      <c r="BA244" s="164" t="s">
        <v>103</v>
      </c>
      <c r="BB244" s="164" t="s">
        <v>103</v>
      </c>
      <c r="BC244" s="164" t="s">
        <v>103</v>
      </c>
      <c r="BD244" s="164" t="s">
        <v>103</v>
      </c>
      <c r="BE244" s="164" t="s">
        <v>103</v>
      </c>
      <c r="BF244" s="164" t="s">
        <v>103</v>
      </c>
      <c r="BG244" s="164" t="s">
        <v>103</v>
      </c>
      <c r="BH244" s="164" t="s">
        <v>103</v>
      </c>
      <c r="BI244" s="164" t="s">
        <v>103</v>
      </c>
      <c r="BJ244" s="164" t="s">
        <v>103</v>
      </c>
      <c r="BK244" s="164" t="s">
        <v>103</v>
      </c>
      <c r="BL244" s="164" t="s">
        <v>103</v>
      </c>
      <c r="BM244" s="164" t="s">
        <v>103</v>
      </c>
      <c r="BN244" s="164">
        <v>0.11312509314753316</v>
      </c>
      <c r="BO244" s="164">
        <v>-5.252234545696699E-2</v>
      </c>
      <c r="BP244" s="164">
        <v>-6.6279661231817721E-2</v>
      </c>
      <c r="BQ244" s="164">
        <v>-6.028125045146826E-3</v>
      </c>
      <c r="BR244" s="164">
        <v>4.7800000000000002E-2</v>
      </c>
      <c r="BS244" s="164">
        <v>8.0804777597617283E-3</v>
      </c>
      <c r="BT244" s="164">
        <v>0.1287599353675406</v>
      </c>
      <c r="BU244" s="164">
        <v>4.427471896908188E-3</v>
      </c>
    </row>
    <row r="245" spans="1:73" outlineLevel="1">
      <c r="A245" s="355"/>
      <c r="B245" s="163" t="s">
        <v>169</v>
      </c>
      <c r="F245" s="164" t="s">
        <v>103</v>
      </c>
      <c r="G245" s="164" t="s">
        <v>103</v>
      </c>
      <c r="H245" s="164" t="s">
        <v>103</v>
      </c>
      <c r="I245" s="164" t="s">
        <v>103</v>
      </c>
      <c r="J245" s="164" t="s">
        <v>103</v>
      </c>
      <c r="K245" s="164" t="s">
        <v>103</v>
      </c>
      <c r="L245" s="164" t="s">
        <v>103</v>
      </c>
      <c r="M245" s="164" t="s">
        <v>103</v>
      </c>
      <c r="N245" s="164" t="s">
        <v>103</v>
      </c>
      <c r="O245" s="164" t="s">
        <v>103</v>
      </c>
      <c r="P245" s="164" t="s">
        <v>103</v>
      </c>
      <c r="Q245" s="164" t="s">
        <v>103</v>
      </c>
      <c r="R245" s="164" t="s">
        <v>103</v>
      </c>
      <c r="S245" s="164" t="s">
        <v>103</v>
      </c>
      <c r="T245" s="164" t="s">
        <v>103</v>
      </c>
      <c r="U245" s="164" t="s">
        <v>103</v>
      </c>
      <c r="V245" s="164" t="s">
        <v>103</v>
      </c>
      <c r="W245" s="164" t="s">
        <v>103</v>
      </c>
      <c r="X245" s="164" t="s">
        <v>103</v>
      </c>
      <c r="Y245" s="164" t="s">
        <v>103</v>
      </c>
      <c r="Z245" s="164" t="s">
        <v>103</v>
      </c>
      <c r="AA245" s="164" t="s">
        <v>103</v>
      </c>
      <c r="AB245" s="164" t="s">
        <v>103</v>
      </c>
      <c r="AC245" s="164" t="s">
        <v>103</v>
      </c>
      <c r="AD245" s="164" t="s">
        <v>103</v>
      </c>
      <c r="AE245" s="164" t="s">
        <v>103</v>
      </c>
      <c r="AF245" s="164" t="s">
        <v>103</v>
      </c>
      <c r="AG245" s="164" t="s">
        <v>103</v>
      </c>
      <c r="AH245" s="164" t="s">
        <v>103</v>
      </c>
      <c r="AI245" s="164" t="s">
        <v>103</v>
      </c>
      <c r="AJ245" s="164" t="s">
        <v>103</v>
      </c>
      <c r="AK245" s="164" t="s">
        <v>103</v>
      </c>
      <c r="AL245" s="164" t="s">
        <v>103</v>
      </c>
      <c r="AM245" s="164" t="s">
        <v>103</v>
      </c>
      <c r="AN245" s="164" t="s">
        <v>103</v>
      </c>
      <c r="AO245" s="164" t="s">
        <v>103</v>
      </c>
      <c r="AP245" s="164" t="s">
        <v>103</v>
      </c>
      <c r="AQ245" s="164" t="s">
        <v>103</v>
      </c>
      <c r="AR245" s="164" t="s">
        <v>103</v>
      </c>
      <c r="AS245" s="164" t="s">
        <v>103</v>
      </c>
      <c r="AT245" s="164" t="s">
        <v>103</v>
      </c>
      <c r="AU245" s="164" t="s">
        <v>103</v>
      </c>
      <c r="AV245" s="164" t="s">
        <v>103</v>
      </c>
      <c r="AW245" s="164" t="s">
        <v>103</v>
      </c>
      <c r="AX245" s="164" t="s">
        <v>103</v>
      </c>
      <c r="AY245" s="164" t="s">
        <v>103</v>
      </c>
      <c r="AZ245" s="164" t="s">
        <v>103</v>
      </c>
      <c r="BA245" s="164" t="s">
        <v>103</v>
      </c>
      <c r="BB245" s="164" t="s">
        <v>103</v>
      </c>
      <c r="BC245" s="164" t="s">
        <v>103</v>
      </c>
      <c r="BD245" s="164" t="s">
        <v>103</v>
      </c>
      <c r="BE245" s="164" t="s">
        <v>103</v>
      </c>
      <c r="BF245" s="164" t="s">
        <v>103</v>
      </c>
      <c r="BG245" s="164" t="s">
        <v>103</v>
      </c>
      <c r="BH245" s="164" t="s">
        <v>103</v>
      </c>
      <c r="BI245" s="164" t="s">
        <v>103</v>
      </c>
      <c r="BJ245" s="164" t="s">
        <v>103</v>
      </c>
      <c r="BK245" s="164" t="s">
        <v>103</v>
      </c>
      <c r="BL245" s="164" t="s">
        <v>103</v>
      </c>
      <c r="BM245" s="164" t="s">
        <v>103</v>
      </c>
      <c r="BN245" s="164">
        <v>4.8384430511728985E-2</v>
      </c>
      <c r="BO245" s="164">
        <v>-0.47890900528413244</v>
      </c>
      <c r="BP245" s="164">
        <v>5.3235166177315128E-2</v>
      </c>
      <c r="BQ245" s="164">
        <v>1.0207187574283355E-2</v>
      </c>
      <c r="BR245" s="164">
        <v>4.4999999999999998E-2</v>
      </c>
      <c r="BS245" s="164">
        <v>5.5527248105145983E-2</v>
      </c>
      <c r="BT245" s="164">
        <v>3.0418702337327817E-2</v>
      </c>
      <c r="BU245" s="164">
        <v>7.2622010908695703E-2</v>
      </c>
    </row>
    <row r="246" spans="1:73" outlineLevel="1">
      <c r="A246" s="355"/>
      <c r="B246" s="163" t="s">
        <v>170</v>
      </c>
      <c r="F246" s="164" t="s">
        <v>103</v>
      </c>
      <c r="G246" s="164" t="s">
        <v>103</v>
      </c>
      <c r="H246" s="164" t="s">
        <v>103</v>
      </c>
      <c r="I246" s="164" t="s">
        <v>103</v>
      </c>
      <c r="J246" s="164" t="s">
        <v>103</v>
      </c>
      <c r="K246" s="164" t="s">
        <v>103</v>
      </c>
      <c r="L246" s="164" t="s">
        <v>103</v>
      </c>
      <c r="M246" s="164" t="s">
        <v>103</v>
      </c>
      <c r="N246" s="164" t="s">
        <v>103</v>
      </c>
      <c r="O246" s="164" t="s">
        <v>103</v>
      </c>
      <c r="P246" s="164" t="s">
        <v>103</v>
      </c>
      <c r="Q246" s="164" t="s">
        <v>103</v>
      </c>
      <c r="R246" s="164" t="s">
        <v>103</v>
      </c>
      <c r="S246" s="164" t="s">
        <v>103</v>
      </c>
      <c r="T246" s="164" t="s">
        <v>103</v>
      </c>
      <c r="U246" s="164" t="s">
        <v>103</v>
      </c>
      <c r="V246" s="164" t="s">
        <v>103</v>
      </c>
      <c r="W246" s="164" t="s">
        <v>103</v>
      </c>
      <c r="X246" s="164" t="s">
        <v>103</v>
      </c>
      <c r="Y246" s="164" t="s">
        <v>103</v>
      </c>
      <c r="Z246" s="164" t="s">
        <v>103</v>
      </c>
      <c r="AA246" s="164" t="s">
        <v>103</v>
      </c>
      <c r="AB246" s="164" t="s">
        <v>103</v>
      </c>
      <c r="AC246" s="164" t="s">
        <v>103</v>
      </c>
      <c r="AD246" s="164" t="s">
        <v>103</v>
      </c>
      <c r="AE246" s="164" t="s">
        <v>103</v>
      </c>
      <c r="AF246" s="164" t="s">
        <v>103</v>
      </c>
      <c r="AG246" s="164" t="s">
        <v>103</v>
      </c>
      <c r="AH246" s="164" t="s">
        <v>103</v>
      </c>
      <c r="AI246" s="164" t="s">
        <v>103</v>
      </c>
      <c r="AJ246" s="164" t="s">
        <v>103</v>
      </c>
      <c r="AK246" s="164" t="s">
        <v>103</v>
      </c>
      <c r="AL246" s="164" t="s">
        <v>103</v>
      </c>
      <c r="AM246" s="164" t="s">
        <v>103</v>
      </c>
      <c r="AN246" s="164" t="s">
        <v>103</v>
      </c>
      <c r="AO246" s="164" t="s">
        <v>103</v>
      </c>
      <c r="AP246" s="164" t="s">
        <v>103</v>
      </c>
      <c r="AQ246" s="164" t="s">
        <v>103</v>
      </c>
      <c r="AR246" s="164" t="s">
        <v>103</v>
      </c>
      <c r="AS246" s="164" t="s">
        <v>103</v>
      </c>
      <c r="AT246" s="164" t="s">
        <v>103</v>
      </c>
      <c r="AU246" s="164" t="s">
        <v>103</v>
      </c>
      <c r="AV246" s="164" t="s">
        <v>103</v>
      </c>
      <c r="AW246" s="164" t="s">
        <v>103</v>
      </c>
      <c r="AX246" s="164" t="s">
        <v>103</v>
      </c>
      <c r="AY246" s="164" t="s">
        <v>103</v>
      </c>
      <c r="AZ246" s="164" t="s">
        <v>103</v>
      </c>
      <c r="BA246" s="164" t="s">
        <v>103</v>
      </c>
      <c r="BB246" s="164" t="s">
        <v>103</v>
      </c>
      <c r="BC246" s="164" t="s">
        <v>103</v>
      </c>
      <c r="BD246" s="164" t="s">
        <v>103</v>
      </c>
      <c r="BE246" s="164" t="s">
        <v>103</v>
      </c>
      <c r="BF246" s="164" t="s">
        <v>103</v>
      </c>
      <c r="BG246" s="164" t="s">
        <v>103</v>
      </c>
      <c r="BH246" s="164" t="s">
        <v>103</v>
      </c>
      <c r="BI246" s="164" t="s">
        <v>103</v>
      </c>
      <c r="BJ246" s="164" t="s">
        <v>103</v>
      </c>
      <c r="BK246" s="164" t="s">
        <v>103</v>
      </c>
      <c r="BL246" s="164" t="s">
        <v>103</v>
      </c>
      <c r="BM246" s="164" t="s">
        <v>103</v>
      </c>
      <c r="BN246" s="164">
        <v>0.10605723406078288</v>
      </c>
      <c r="BO246" s="164">
        <v>-0.73478298096794714</v>
      </c>
      <c r="BP246" s="164">
        <v>-6.9848902969166281E-3</v>
      </c>
      <c r="BQ246" s="164">
        <v>2.0014480682871692E-3</v>
      </c>
      <c r="BR246" s="164">
        <v>7.0000000000000007E-2</v>
      </c>
      <c r="BS246" s="164">
        <v>-6.9167908228304195E-2</v>
      </c>
      <c r="BT246" s="164">
        <v>2.7591501743731112E-2</v>
      </c>
      <c r="BU246" s="164">
        <v>-2.2562975459444318E-2</v>
      </c>
    </row>
    <row r="247" spans="1:73" outlineLevel="1">
      <c r="A247" s="355"/>
      <c r="B247" s="163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4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64"/>
      <c r="AR247" s="164"/>
      <c r="AS247" s="164"/>
      <c r="AT247" s="164"/>
      <c r="AU247" s="164"/>
      <c r="AV247" s="164"/>
      <c r="AW247" s="164"/>
      <c r="AX247" s="164"/>
      <c r="AY247" s="164"/>
      <c r="AZ247" s="164"/>
      <c r="BA247" s="164"/>
      <c r="BB247" s="164"/>
      <c r="BC247" s="164"/>
      <c r="BD247" s="164"/>
      <c r="BE247" s="164"/>
      <c r="BF247" s="164"/>
      <c r="BG247" s="164"/>
      <c r="BH247" s="164"/>
      <c r="BI247" s="164"/>
      <c r="BJ247" s="164"/>
      <c r="BK247" s="164"/>
      <c r="BL247" s="164"/>
      <c r="BM247" s="164"/>
      <c r="BN247" s="164"/>
      <c r="BO247" s="164"/>
      <c r="BP247" s="164"/>
      <c r="BQ247" s="164"/>
      <c r="BR247" s="164"/>
      <c r="BS247" s="164"/>
      <c r="BT247" s="164"/>
      <c r="BU247" s="164"/>
    </row>
    <row r="248" spans="1:73" ht="14.5">
      <c r="B248" s="180" t="s">
        <v>226</v>
      </c>
      <c r="F248" s="185">
        <f>SUMPRODUCT(F232:F246,F211:F225,F11:F25)/F228</f>
        <v>2.043520211309718E-2</v>
      </c>
      <c r="G248" s="185">
        <f t="shared" ref="G248:BR248" si="66">SUMPRODUCT(G232:G246,G211:G225,G11:G25)/G228</f>
        <v>-8.3014569678405217E-3</v>
      </c>
      <c r="H248" s="185">
        <f t="shared" si="66"/>
        <v>1.601361629185185E-2</v>
      </c>
      <c r="I248" s="185">
        <f t="shared" si="66"/>
        <v>2.5014122071391382E-2</v>
      </c>
      <c r="J248" s="185">
        <f t="shared" si="66"/>
        <v>-1.2703761923114154E-2</v>
      </c>
      <c r="K248" s="185">
        <f t="shared" si="66"/>
        <v>-3.4811558439596109E-2</v>
      </c>
      <c r="L248" s="185">
        <f t="shared" si="66"/>
        <v>8.2965274502631511E-3</v>
      </c>
      <c r="M248" s="185">
        <f t="shared" si="66"/>
        <v>2.7378744560391056E-2</v>
      </c>
      <c r="N248" s="185">
        <f t="shared" si="66"/>
        <v>4.4741506982044861E-3</v>
      </c>
      <c r="O248" s="185">
        <f t="shared" si="66"/>
        <v>-6.1733238961169026E-3</v>
      </c>
      <c r="P248" s="185">
        <f t="shared" si="66"/>
        <v>3.3698394329055505E-2</v>
      </c>
      <c r="Q248" s="185">
        <f t="shared" si="66"/>
        <v>2.158252727514922E-2</v>
      </c>
      <c r="R248" s="185">
        <f t="shared" si="66"/>
        <v>7.4767738255908781E-2</v>
      </c>
      <c r="S248" s="185">
        <f t="shared" si="66"/>
        <v>3.0359580756989725E-2</v>
      </c>
      <c r="T248" s="185">
        <f t="shared" si="66"/>
        <v>0.12006733918283234</v>
      </c>
      <c r="U248" s="185">
        <f t="shared" si="66"/>
        <v>0.72769665344285805</v>
      </c>
      <c r="V248" s="185">
        <f t="shared" si="66"/>
        <v>0.54433942959136072</v>
      </c>
      <c r="W248" s="185">
        <f t="shared" si="66"/>
        <v>0.50827969128693484</v>
      </c>
      <c r="X248" s="185">
        <f t="shared" si="66"/>
        <v>0.34316934942001992</v>
      </c>
      <c r="Y248" s="185">
        <f t="shared" si="66"/>
        <v>0.21875555837007393</v>
      </c>
      <c r="Z248" s="185">
        <f t="shared" si="66"/>
        <v>0.11897905836602372</v>
      </c>
      <c r="AA248" s="185">
        <f t="shared" si="66"/>
        <v>6.5690155616869514E-2</v>
      </c>
      <c r="AB248" s="185">
        <f t="shared" si="66"/>
        <v>4.9525138662285577E-2</v>
      </c>
      <c r="AC248" s="185">
        <f t="shared" si="66"/>
        <v>7.4541405366720048E-2</v>
      </c>
      <c r="AD248" s="185">
        <f t="shared" si="66"/>
        <v>0.20340015910861639</v>
      </c>
      <c r="AE248" s="185">
        <f t="shared" si="66"/>
        <v>0.10482348066739942</v>
      </c>
      <c r="AF248" s="185">
        <f t="shared" si="66"/>
        <v>0.19962857606398976</v>
      </c>
      <c r="AG248" s="185">
        <f t="shared" si="66"/>
        <v>0.24860705108967818</v>
      </c>
      <c r="AH248" s="185">
        <f t="shared" si="66"/>
        <v>0.12077700761371789</v>
      </c>
      <c r="AI248" s="185">
        <f t="shared" si="66"/>
        <v>8.5989450138209272E-2</v>
      </c>
      <c r="AJ248" s="185">
        <f t="shared" si="66"/>
        <v>-1.5255017149370205E-2</v>
      </c>
      <c r="AK248" s="185">
        <f t="shared" si="66"/>
        <v>-1.2290098061065527E-2</v>
      </c>
      <c r="AL248" s="185">
        <f t="shared" si="66"/>
        <v>-2.347443881267117E-2</v>
      </c>
      <c r="AM248" s="185">
        <f t="shared" si="66"/>
        <v>-4.4722830200925455E-2</v>
      </c>
      <c r="AN248" s="185">
        <f t="shared" si="66"/>
        <v>-3.4745724893569595E-3</v>
      </c>
      <c r="AO248" s="185">
        <f t="shared" si="66"/>
        <v>-3.7855625406539924E-2</v>
      </c>
      <c r="AP248" s="185">
        <f t="shared" si="66"/>
        <v>8.7906442363991699E-2</v>
      </c>
      <c r="AQ248" s="185">
        <f t="shared" si="66"/>
        <v>4.8999722649822337E-2</v>
      </c>
      <c r="AR248" s="185">
        <f t="shared" si="66"/>
        <v>6.5243136964673728E-3</v>
      </c>
      <c r="AS248" s="185">
        <f t="shared" si="66"/>
        <v>6.4177762481767223E-2</v>
      </c>
      <c r="AT248" s="185">
        <f t="shared" si="66"/>
        <v>-1.6876680447043197E-3</v>
      </c>
      <c r="AU248" s="185">
        <f t="shared" si="66"/>
        <v>-2.6672582111021154E-2</v>
      </c>
      <c r="AV248" s="185">
        <f t="shared" si="66"/>
        <v>-5.8788837367169432E-3</v>
      </c>
      <c r="AW248" s="185">
        <f t="shared" si="66"/>
        <v>-1.2615686373867055E-2</v>
      </c>
      <c r="AX248" s="185">
        <f t="shared" si="66"/>
        <v>1.8742266131308808E-2</v>
      </c>
      <c r="AY248" s="185">
        <f t="shared" si="66"/>
        <v>4.8666207542366578E-2</v>
      </c>
      <c r="AZ248" s="185">
        <f t="shared" si="66"/>
        <v>2.7879390616250103E-2</v>
      </c>
      <c r="BA248" s="185">
        <f t="shared" si="66"/>
        <v>1.0334790280735045E-2</v>
      </c>
      <c r="BB248" s="185">
        <f t="shared" si="66"/>
        <v>7.9920078599086952E-2</v>
      </c>
      <c r="BC248" s="185">
        <f t="shared" si="66"/>
        <v>3.6487010911348643E-2</v>
      </c>
      <c r="BD248" s="185">
        <f t="shared" si="66"/>
        <v>1.5138829070412465E-2</v>
      </c>
      <c r="BE248" s="185">
        <f t="shared" si="66"/>
        <v>5.1661260864184509E-2</v>
      </c>
      <c r="BF248" s="185">
        <f t="shared" si="66"/>
        <v>1.5402077963166803E-2</v>
      </c>
      <c r="BG248" s="185">
        <f t="shared" si="66"/>
        <v>1.1152718046484107E-2</v>
      </c>
      <c r="BH248" s="185">
        <f t="shared" si="66"/>
        <v>4.4374506642981405E-2</v>
      </c>
      <c r="BI248" s="185">
        <f t="shared" si="66"/>
        <v>3.1728128639084609E-3</v>
      </c>
      <c r="BJ248" s="185">
        <f t="shared" si="66"/>
        <v>3.6701420287423799E-2</v>
      </c>
      <c r="BK248" s="185">
        <f t="shared" si="66"/>
        <v>-4.0406275570799514E-3</v>
      </c>
      <c r="BL248" s="185">
        <f t="shared" si="66"/>
        <v>5.2761040909700546E-2</v>
      </c>
      <c r="BM248" s="185">
        <f t="shared" si="66"/>
        <v>-1.5150156705759308E-2</v>
      </c>
      <c r="BN248" s="185">
        <f t="shared" si="66"/>
        <v>7.1127457037324648E-2</v>
      </c>
      <c r="BO248" s="185">
        <f t="shared" si="66"/>
        <v>-3.3669230326370175E-2</v>
      </c>
      <c r="BP248" s="185">
        <f t="shared" si="66"/>
        <v>-3.9998573589412906E-3</v>
      </c>
      <c r="BQ248" s="185">
        <f t="shared" si="66"/>
        <v>-8.1863908073099548E-4</v>
      </c>
      <c r="BR248" s="185">
        <f t="shared" si="66"/>
        <v>1.1766645521489889E-2</v>
      </c>
      <c r="BS248" s="185">
        <f t="shared" ref="BS248:BU248" si="67">SUMPRODUCT(BS232:BS246,BS211:BS225,BS11:BS25)/BS228</f>
        <v>3.3751983664974221E-2</v>
      </c>
      <c r="BT248" s="185">
        <f t="shared" si="67"/>
        <v>-1.4155954205041135E-2</v>
      </c>
      <c r="BU248" s="185">
        <f t="shared" si="67"/>
        <v>2.7579402715742801E-2</v>
      </c>
    </row>
    <row r="249" spans="1:73">
      <c r="F249" s="195"/>
    </row>
    <row r="250" spans="1:73">
      <c r="B250" s="162" t="s">
        <v>134</v>
      </c>
      <c r="C250" s="168"/>
      <c r="D250" s="168"/>
      <c r="F250" s="170"/>
      <c r="G250" s="170"/>
      <c r="H250" s="170"/>
      <c r="I250" s="170"/>
      <c r="J250" s="170"/>
      <c r="K250" s="170"/>
      <c r="L250" s="170"/>
      <c r="M250" s="170"/>
      <c r="N250" s="170"/>
      <c r="O250" s="170"/>
      <c r="P250" s="170"/>
      <c r="Q250" s="171"/>
      <c r="R250" s="170"/>
      <c r="S250" s="170"/>
      <c r="T250" s="170"/>
      <c r="U250" s="170"/>
      <c r="V250" s="170"/>
      <c r="W250" s="170"/>
      <c r="X250" s="170"/>
      <c r="Y250" s="170"/>
      <c r="Z250" s="170"/>
      <c r="AA250" s="170"/>
      <c r="AB250" s="170"/>
      <c r="AC250" s="170"/>
      <c r="AD250" s="170"/>
      <c r="AE250" s="170"/>
      <c r="AF250" s="170"/>
      <c r="AG250" s="170"/>
      <c r="AH250" s="170"/>
      <c r="AI250" s="170"/>
      <c r="AJ250" s="170"/>
      <c r="AK250" s="170"/>
      <c r="AL250" s="170"/>
      <c r="AM250" s="170"/>
      <c r="AN250" s="170"/>
      <c r="AO250" s="172"/>
      <c r="AP250" s="173"/>
      <c r="AQ250" s="173"/>
      <c r="AR250" s="173"/>
      <c r="AS250" s="173"/>
      <c r="AT250" s="173"/>
      <c r="AU250" s="173"/>
      <c r="AV250" s="173"/>
      <c r="AW250" s="173"/>
      <c r="AX250" s="173"/>
      <c r="AY250" s="173"/>
      <c r="AZ250" s="173"/>
      <c r="BA250" s="173"/>
      <c r="BB250" s="173"/>
      <c r="BC250" s="173"/>
      <c r="BD250" s="173"/>
      <c r="BE250" s="173"/>
      <c r="BF250" s="173"/>
      <c r="BG250" s="173"/>
      <c r="BH250" s="173"/>
      <c r="BI250" s="173"/>
      <c r="BJ250" s="173"/>
      <c r="BK250" s="173"/>
      <c r="BL250" s="173"/>
      <c r="BM250" s="173"/>
      <c r="BN250" s="173"/>
      <c r="BO250" s="173"/>
      <c r="BP250" s="173"/>
      <c r="BQ250" s="173"/>
      <c r="BR250" s="173"/>
      <c r="BS250" s="173"/>
      <c r="BT250" s="173"/>
      <c r="BU250" s="173"/>
    </row>
    <row r="252" spans="1:73" outlineLevel="1">
      <c r="B252" s="163" t="s">
        <v>52</v>
      </c>
      <c r="F252" s="164">
        <v>6.7000000000000002E-3</v>
      </c>
      <c r="G252" s="164">
        <v>0.1086</v>
      </c>
      <c r="H252" s="164">
        <v>-3.76622239988414E-2</v>
      </c>
      <c r="I252" s="164">
        <v>0.12959999999999999</v>
      </c>
      <c r="J252" s="164">
        <v>1.89E-2</v>
      </c>
      <c r="K252" s="164">
        <v>9.8699999999999996E-2</v>
      </c>
      <c r="L252" s="164">
        <v>0.13539999999999999</v>
      </c>
      <c r="M252" s="164">
        <v>8.3299999999999999E-2</v>
      </c>
      <c r="N252" s="164">
        <v>6.9900000000000004E-2</v>
      </c>
      <c r="O252" s="164">
        <v>0.1472</v>
      </c>
      <c r="P252" s="164">
        <v>4.4400000000000002E-2</v>
      </c>
      <c r="Q252" s="164">
        <v>6.9900000000000004E-2</v>
      </c>
      <c r="R252" s="164">
        <v>9.01E-2</v>
      </c>
      <c r="S252" s="164">
        <v>0.1212</v>
      </c>
      <c r="T252" s="164">
        <v>-0.5272</v>
      </c>
      <c r="U252" s="164">
        <v>-0.99539999999999995</v>
      </c>
      <c r="V252" s="164">
        <v>-0.97199999999999998</v>
      </c>
      <c r="W252" s="164">
        <v>-0.95389999999999997</v>
      </c>
      <c r="X252" s="164">
        <v>-0.65990000000000004</v>
      </c>
      <c r="Y252" s="164">
        <v>-0.14530000000000001</v>
      </c>
      <c r="Z252" s="164">
        <v>-9.8400000000000001E-2</v>
      </c>
      <c r="AA252" s="164">
        <v>-7.3999999999999996E-2</v>
      </c>
      <c r="AB252" s="164">
        <v>-5.3499999999999999E-2</v>
      </c>
      <c r="AC252" s="164">
        <v>-0.13150000000000001</v>
      </c>
      <c r="AD252" s="164">
        <v>-0.19450000000000001</v>
      </c>
      <c r="AE252" s="164">
        <v>-0.18329999999999999</v>
      </c>
      <c r="AF252" s="164">
        <v>0.5917</v>
      </c>
      <c r="AG252" s="196">
        <v>136.23910000000001</v>
      </c>
      <c r="AH252" s="164">
        <v>30.622299999999999</v>
      </c>
      <c r="AI252" s="164">
        <v>15.2965</v>
      </c>
      <c r="AJ252" s="164">
        <v>1.8919999999999999</v>
      </c>
      <c r="AK252" s="164">
        <v>1.2157</v>
      </c>
      <c r="AL252" s="164">
        <v>0.1079</v>
      </c>
      <c r="AM252" s="164">
        <v>0.14960000000000001</v>
      </c>
      <c r="AN252" s="164">
        <v>0.128</v>
      </c>
      <c r="AO252" s="164">
        <v>0.25390000000000001</v>
      </c>
      <c r="AP252" s="164">
        <v>0.23380000000000001</v>
      </c>
      <c r="AQ252" s="164">
        <v>0.2442</v>
      </c>
      <c r="AR252" s="164">
        <v>0.68969999999999998</v>
      </c>
      <c r="AS252" s="164">
        <v>1.0722</v>
      </c>
      <c r="AT252" s="164">
        <v>0.50280000000000002</v>
      </c>
      <c r="AU252" s="164">
        <v>0.69089999999999996</v>
      </c>
      <c r="AV252" s="164">
        <v>0.22989999999999999</v>
      </c>
      <c r="AW252" s="164">
        <v>0.17879999999999999</v>
      </c>
      <c r="AX252" s="164">
        <v>0.25180000000000002</v>
      </c>
      <c r="AY252" s="164">
        <v>0.1804</v>
      </c>
      <c r="AZ252" s="164">
        <v>0.12609999999999999</v>
      </c>
      <c r="BA252" s="164">
        <v>9.0300000000000005E-2</v>
      </c>
      <c r="BB252" s="164">
        <v>0.22900000000000001</v>
      </c>
      <c r="BC252" s="164">
        <v>0.124</v>
      </c>
      <c r="BD252" s="164">
        <v>0.10199999999999999</v>
      </c>
      <c r="BE252" s="164">
        <v>-7.7999999999999996E-3</v>
      </c>
      <c r="BF252" s="164">
        <v>3.0438058450799055E-2</v>
      </c>
      <c r="BG252" s="164">
        <v>6.4817684589865365E-2</v>
      </c>
      <c r="BH252" s="164">
        <v>4.2000000000000003E-2</v>
      </c>
      <c r="BI252" s="164">
        <v>2.5695455312561455E-2</v>
      </c>
      <c r="BJ252" s="164">
        <v>-3.5309505286851284E-4</v>
      </c>
      <c r="BK252" s="164">
        <v>-4.4905411664836498E-2</v>
      </c>
      <c r="BL252" s="164">
        <v>1.6630332351259547E-2</v>
      </c>
      <c r="BM252" s="164">
        <v>4.3861979516659266E-2</v>
      </c>
      <c r="BN252" s="164">
        <v>7.5142804631413984E-3</v>
      </c>
      <c r="BO252" s="164">
        <v>-4.4512884633379768E-3</v>
      </c>
      <c r="BP252" s="164">
        <v>7.9016031641147677E-2</v>
      </c>
      <c r="BQ252" s="164">
        <v>1.6483062203032084E-4</v>
      </c>
      <c r="BR252" s="164">
        <v>0.11</v>
      </c>
      <c r="BS252" s="164">
        <v>6.4000000000000001E-2</v>
      </c>
      <c r="BT252" s="164">
        <v>0.1096</v>
      </c>
      <c r="BU252" s="164">
        <v>8.7960970784482395E-2</v>
      </c>
    </row>
    <row r="253" spans="1:73" outlineLevel="1">
      <c r="B253" s="163" t="s">
        <v>56</v>
      </c>
      <c r="F253" s="164" t="s">
        <v>103</v>
      </c>
      <c r="G253" s="164" t="s">
        <v>103</v>
      </c>
      <c r="H253" s="164" t="s">
        <v>103</v>
      </c>
      <c r="I253" s="164" t="s">
        <v>103</v>
      </c>
      <c r="J253" s="164" t="s">
        <v>103</v>
      </c>
      <c r="K253" s="164" t="s">
        <v>103</v>
      </c>
      <c r="L253" s="164" t="s">
        <v>103</v>
      </c>
      <c r="M253" s="164" t="s">
        <v>103</v>
      </c>
      <c r="N253" s="164" t="s">
        <v>103</v>
      </c>
      <c r="O253" s="164" t="s">
        <v>103</v>
      </c>
      <c r="P253" s="164">
        <v>4.6872739591355517E-2</v>
      </c>
      <c r="Q253" s="164">
        <v>3.0523165709193334E-2</v>
      </c>
      <c r="R253" s="164">
        <v>4.2486170585218863E-2</v>
      </c>
      <c r="S253" s="164">
        <v>0.18175589482778087</v>
      </c>
      <c r="T253" s="164">
        <v>-0.41453123462009622</v>
      </c>
      <c r="U253" s="164">
        <v>-1</v>
      </c>
      <c r="V253" s="164">
        <v>-0.98169786508570844</v>
      </c>
      <c r="W253" s="164">
        <v>-0.66552891724922247</v>
      </c>
      <c r="X253" s="164">
        <v>-0.34492704653784922</v>
      </c>
      <c r="Y253" s="164">
        <v>-0.17880441929593704</v>
      </c>
      <c r="Z253" s="164">
        <v>-0.17599999999999999</v>
      </c>
      <c r="AA253" s="164">
        <v>-7.7200000000000005E-2</v>
      </c>
      <c r="AB253" s="164">
        <v>-7.0400000000000004E-2</v>
      </c>
      <c r="AC253" s="164">
        <v>-0.14099999999999999</v>
      </c>
      <c r="AD253" s="164">
        <v>-0.2888</v>
      </c>
      <c r="AE253" s="164">
        <v>-0.29156057830090476</v>
      </c>
      <c r="AF253" s="164">
        <v>-0.60199999999999998</v>
      </c>
      <c r="AG253" s="164">
        <v>-0.14149999999999999</v>
      </c>
      <c r="AH253" s="164">
        <v>50.484555887636944</v>
      </c>
      <c r="AI253" s="164">
        <v>1.6879</v>
      </c>
      <c r="AJ253" s="164">
        <v>0.46060000000000001</v>
      </c>
      <c r="AK253" s="164">
        <v>0.16020000000000001</v>
      </c>
      <c r="AL253" s="164">
        <v>0</v>
      </c>
      <c r="AM253" s="164">
        <v>0.08</v>
      </c>
      <c r="AN253" s="164">
        <v>3.6603524829076584E-2</v>
      </c>
      <c r="AO253" s="164">
        <v>0.1232394549929603</v>
      </c>
      <c r="AP253" s="164">
        <v>0.31</v>
      </c>
      <c r="AQ253" s="164">
        <v>0.15359999999999999</v>
      </c>
      <c r="AR253" s="164">
        <v>4.9599999999999998E-2</v>
      </c>
      <c r="AS253" s="164">
        <v>0.1777</v>
      </c>
      <c r="AT253" s="164">
        <v>0.37880000000000003</v>
      </c>
      <c r="AU253" s="164">
        <v>9.1300000000000006E-2</v>
      </c>
      <c r="AV253" s="164">
        <v>1.9900000000000001E-2</v>
      </c>
      <c r="AW253" s="164">
        <v>8.2600000000000007E-2</v>
      </c>
      <c r="AX253" s="164">
        <v>0.1003</v>
      </c>
      <c r="AY253" s="164">
        <v>9.5100000000000004E-2</v>
      </c>
      <c r="AZ253" s="164">
        <v>5.5500000000000001E-2</v>
      </c>
      <c r="BA253" s="164">
        <v>0.13200000000000001</v>
      </c>
      <c r="BB253" s="164">
        <v>0.16400000000000001</v>
      </c>
      <c r="BC253" s="164">
        <v>8.8999999999999996E-2</v>
      </c>
      <c r="BD253" s="164">
        <v>6.2E-2</v>
      </c>
      <c r="BE253" s="164">
        <v>4.7992852639937604E-3</v>
      </c>
      <c r="BF253" s="164">
        <v>4.7992852639937604E-3</v>
      </c>
      <c r="BG253" s="164">
        <v>0.10132778994669911</v>
      </c>
      <c r="BH253" s="164">
        <v>0.1568195106253818</v>
      </c>
      <c r="BI253" s="164">
        <v>4.3768168829368737E-2</v>
      </c>
      <c r="BJ253" s="164">
        <v>3.9701730059789941E-2</v>
      </c>
      <c r="BK253" s="164">
        <v>6.1322743795466872E-2</v>
      </c>
      <c r="BL253" s="164">
        <v>4.9815944366321085E-2</v>
      </c>
      <c r="BM253" s="164">
        <v>7.7648888015031003E-2</v>
      </c>
      <c r="BN253" s="164">
        <v>3.9078458736361732E-2</v>
      </c>
      <c r="BO253" s="164">
        <v>0.1118692095113154</v>
      </c>
      <c r="BP253" s="164">
        <v>0.15383665879672259</v>
      </c>
      <c r="BQ253" s="164">
        <v>-8.4001639788935156E-2</v>
      </c>
      <c r="BR253" s="164">
        <v>5.0999999999999997E-2</v>
      </c>
      <c r="BS253" s="164">
        <v>9.2700000000000005E-2</v>
      </c>
      <c r="BT253" s="164">
        <v>7.9000000000000001E-2</v>
      </c>
      <c r="BU253" s="164">
        <v>9.3600000000000003E-2</v>
      </c>
    </row>
    <row r="254" spans="1:73" outlineLevel="1">
      <c r="B254" s="163" t="s">
        <v>60</v>
      </c>
      <c r="F254" s="164" t="s">
        <v>103</v>
      </c>
      <c r="G254" s="164" t="s">
        <v>103</v>
      </c>
      <c r="H254" s="164" t="s">
        <v>103</v>
      </c>
      <c r="I254" s="164" t="s">
        <v>103</v>
      </c>
      <c r="J254" s="164" t="s">
        <v>103</v>
      </c>
      <c r="K254" s="164" t="s">
        <v>103</v>
      </c>
      <c r="L254" s="164" t="s">
        <v>103</v>
      </c>
      <c r="M254" s="164" t="s">
        <v>103</v>
      </c>
      <c r="N254" s="164">
        <v>-1.9300000000000001E-2</v>
      </c>
      <c r="O254" s="164">
        <v>1.3746711766781328E-2</v>
      </c>
      <c r="P254" s="164">
        <v>-9.0342812923995819E-3</v>
      </c>
      <c r="Q254" s="164">
        <v>-2.3726886835607641E-2</v>
      </c>
      <c r="R254" s="164">
        <v>-2.256691666345445E-2</v>
      </c>
      <c r="S254" s="164">
        <v>-8.2418808407267008E-2</v>
      </c>
      <c r="T254" s="164">
        <v>-0.40258499297742645</v>
      </c>
      <c r="U254" s="164">
        <v>-0.6598717144114975</v>
      </c>
      <c r="V254" s="164">
        <v>-0.5846941317030121</v>
      </c>
      <c r="W254" s="164">
        <v>-0.65178995238135928</v>
      </c>
      <c r="X254" s="164">
        <v>-0.22023259290501207</v>
      </c>
      <c r="Y254" s="164">
        <v>-9.5037364255552759E-2</v>
      </c>
      <c r="Z254" s="164">
        <v>-2.9302071141525943E-2</v>
      </c>
      <c r="AA254" s="164">
        <v>-3.5057619346199775E-2</v>
      </c>
      <c r="AB254" s="164">
        <v>-5.9442487318254959E-2</v>
      </c>
      <c r="AC254" s="164">
        <v>-8.5200580423900996E-2</v>
      </c>
      <c r="AD254" s="164">
        <v>-0.18213841008340292</v>
      </c>
      <c r="AE254" s="164">
        <v>-0.1142155665388367</v>
      </c>
      <c r="AF254" s="164">
        <v>-0.23448444489893572</v>
      </c>
      <c r="AG254" s="164">
        <v>5.6406102962644464</v>
      </c>
      <c r="AH254" s="164">
        <v>3.9944239378673454</v>
      </c>
      <c r="AI254" s="164">
        <v>1.2606502065559559</v>
      </c>
      <c r="AJ254" s="164">
        <v>0.14693523177820594</v>
      </c>
      <c r="AK254" s="164">
        <v>-5.8059533313047362E-2</v>
      </c>
      <c r="AL254" s="164">
        <v>-0.16500000000000001</v>
      </c>
      <c r="AM254" s="164">
        <v>-5.861675781933684E-2</v>
      </c>
      <c r="AN254" s="164">
        <v>-5.4386924685820473E-2</v>
      </c>
      <c r="AO254" s="164">
        <v>-5.0000000000000001E-3</v>
      </c>
      <c r="AP254" s="164">
        <v>4.0830093401059475E-2</v>
      </c>
      <c r="AQ254" s="164">
        <v>-2.3725233726525907E-3</v>
      </c>
      <c r="AR254" s="164">
        <v>1.0467373642451583</v>
      </c>
      <c r="AS254" s="164">
        <v>0.30495814470499338</v>
      </c>
      <c r="AT254" s="164">
        <v>0.251</v>
      </c>
      <c r="AU254" s="164">
        <v>0.27200000000000002</v>
      </c>
      <c r="AV254" s="164">
        <v>0.13200000000000001</v>
      </c>
      <c r="AW254" s="164">
        <v>0.11149043342414422</v>
      </c>
      <c r="AX254" s="164">
        <v>0.23136942655771264</v>
      </c>
      <c r="AY254" s="164">
        <v>0.11355571226247796</v>
      </c>
      <c r="AZ254" s="164">
        <v>9.6000000000000002E-2</v>
      </c>
      <c r="BA254" s="164">
        <v>0.108</v>
      </c>
      <c r="BB254" s="164">
        <v>0.17199999999999999</v>
      </c>
      <c r="BC254" s="164">
        <v>7.4999999999999997E-2</v>
      </c>
      <c r="BD254" s="164">
        <v>5.5E-2</v>
      </c>
      <c r="BE254" s="164">
        <v>3.3306502495986656E-3</v>
      </c>
      <c r="BF254" s="164">
        <v>8.6663166372390243E-2</v>
      </c>
      <c r="BG254" s="164">
        <v>5.5154664961926558E-2</v>
      </c>
      <c r="BH254" s="164">
        <v>2.9004137684211395E-2</v>
      </c>
      <c r="BI254" s="164">
        <v>3.105279267991512E-2</v>
      </c>
      <c r="BJ254" s="164">
        <v>-5.424140002097122E-5</v>
      </c>
      <c r="BK254" s="164">
        <v>-4.2000000000000003E-2</v>
      </c>
      <c r="BL254" s="164">
        <v>-1.6647953700946516E-2</v>
      </c>
      <c r="BM254" s="164">
        <v>1.4314024760599509E-2</v>
      </c>
      <c r="BN254" s="164">
        <v>5.0726239025820297E-2</v>
      </c>
      <c r="BO254" s="164">
        <v>5.1014977849017873E-2</v>
      </c>
      <c r="BP254" s="164">
        <v>0.1209065216298999</v>
      </c>
      <c r="BQ254" s="164">
        <v>2.1606607100307151E-2</v>
      </c>
      <c r="BR254" s="164">
        <v>6.0999999999999999E-2</v>
      </c>
      <c r="BS254" s="164">
        <v>4.7846013496542161E-2</v>
      </c>
      <c r="BT254" s="164">
        <v>1.3851640642506435E-2</v>
      </c>
      <c r="BU254" s="164">
        <v>4.8642760635156046E-2</v>
      </c>
    </row>
    <row r="255" spans="1:73" outlineLevel="1">
      <c r="B255" s="163" t="s">
        <v>64</v>
      </c>
      <c r="F255" s="164" t="s">
        <v>103</v>
      </c>
      <c r="G255" s="164" t="s">
        <v>103</v>
      </c>
      <c r="H255" s="164" t="s">
        <v>103</v>
      </c>
      <c r="I255" s="164" t="s">
        <v>103</v>
      </c>
      <c r="J255" s="164" t="s">
        <v>103</v>
      </c>
      <c r="K255" s="164" t="s">
        <v>103</v>
      </c>
      <c r="L255" s="164" t="s">
        <v>103</v>
      </c>
      <c r="M255" s="164" t="s">
        <v>103</v>
      </c>
      <c r="N255" s="164" t="s">
        <v>103</v>
      </c>
      <c r="O255" s="164" t="s">
        <v>103</v>
      </c>
      <c r="P255" s="164" t="s">
        <v>103</v>
      </c>
      <c r="Q255" s="164">
        <v>2.6135181978245603E-2</v>
      </c>
      <c r="R255" s="164">
        <v>3.4727244933807855E-2</v>
      </c>
      <c r="S255" s="164">
        <v>0.11207564201956521</v>
      </c>
      <c r="T255" s="164">
        <v>-0.46225224416998478</v>
      </c>
      <c r="U255" s="164">
        <v>-0.83270334814100633</v>
      </c>
      <c r="V255" s="164">
        <v>-0.84831124363951349</v>
      </c>
      <c r="W255" s="164">
        <v>-0.66337723350634437</v>
      </c>
      <c r="X255" s="164">
        <v>-0.3135744116228677</v>
      </c>
      <c r="Y255" s="164">
        <v>-0.12171818372963716</v>
      </c>
      <c r="Z255" s="164">
        <v>-0.16566795317924299</v>
      </c>
      <c r="AA255" s="164">
        <v>-7.7055486639590054E-2</v>
      </c>
      <c r="AB255" s="164">
        <v>-0.12444743311658135</v>
      </c>
      <c r="AC255" s="164">
        <v>-0.16954182691558539</v>
      </c>
      <c r="AD255" s="164">
        <v>-0.28657124247763743</v>
      </c>
      <c r="AE255" s="164">
        <v>-0.19187023523944757</v>
      </c>
      <c r="AF255" s="164">
        <v>-0.56678037132935755</v>
      </c>
      <c r="AG255" s="164">
        <v>1.8004047923610109</v>
      </c>
      <c r="AH255" s="164">
        <v>5.9399006982709404</v>
      </c>
      <c r="AI255" s="164">
        <v>1.7218898483826695</v>
      </c>
      <c r="AJ255" s="164">
        <v>0.434</v>
      </c>
      <c r="AK255" s="164">
        <v>0.13</v>
      </c>
      <c r="AL255" s="164">
        <v>0.12608919641183047</v>
      </c>
      <c r="AM255" s="164">
        <v>0.12639357767825521</v>
      </c>
      <c r="AN255" s="164">
        <v>7.0000000000000007E-2</v>
      </c>
      <c r="AO255" s="164">
        <v>0.21370558598144207</v>
      </c>
      <c r="AP255" s="164">
        <v>0.32</v>
      </c>
      <c r="AQ255" s="164">
        <v>0.2</v>
      </c>
      <c r="AR255" s="164">
        <v>3.31</v>
      </c>
      <c r="AS255" s="164">
        <v>1.9489617586918433</v>
      </c>
      <c r="AT255" s="164">
        <v>0.28999999999999998</v>
      </c>
      <c r="AU255" s="164">
        <v>0.22943918309145062</v>
      </c>
      <c r="AV255" s="164">
        <v>0.13</v>
      </c>
      <c r="AW255" s="164">
        <v>0.14000000000000001</v>
      </c>
      <c r="AX255" s="164">
        <v>0.21531840284633441</v>
      </c>
      <c r="AY255" s="164">
        <v>0.1</v>
      </c>
      <c r="AZ255" s="164">
        <v>0.08</v>
      </c>
      <c r="BA255" s="164">
        <v>0.1</v>
      </c>
      <c r="BB255" s="164">
        <v>0.153</v>
      </c>
      <c r="BC255" s="164">
        <v>7.1999999999999995E-2</v>
      </c>
      <c r="BD255" s="164">
        <v>4.8000000000000001E-2</v>
      </c>
      <c r="BE255" s="164">
        <v>5.4343765087991901E-2</v>
      </c>
      <c r="BF255" s="164">
        <v>-1.1266316548169231E-2</v>
      </c>
      <c r="BG255" s="164">
        <v>7.8899999999999998E-2</v>
      </c>
      <c r="BH255" s="164">
        <v>0.11196137041462806</v>
      </c>
      <c r="BI255" s="164">
        <v>4.6622272099270168E-2</v>
      </c>
      <c r="BJ255" s="164">
        <v>1.18E-2</v>
      </c>
      <c r="BK255" s="164">
        <v>9.5436346319281995E-3</v>
      </c>
      <c r="BL255" s="164">
        <v>6.3928875636294125E-2</v>
      </c>
      <c r="BM255" s="164">
        <v>3.0686244581038524E-2</v>
      </c>
      <c r="BN255" s="164">
        <v>2.2820751467933498E-4</v>
      </c>
      <c r="BO255" s="164">
        <v>1.9195188413991593E-2</v>
      </c>
      <c r="BP255" s="164">
        <v>0.16884738182309977</v>
      </c>
      <c r="BQ255" s="164">
        <v>-0.11561001445907293</v>
      </c>
      <c r="BR255" s="164">
        <v>5.5802300783270864E-2</v>
      </c>
      <c r="BS255" s="164">
        <v>7.497942398474744E-2</v>
      </c>
      <c r="BT255" s="164">
        <v>4.3693862863676936E-2</v>
      </c>
      <c r="BU255" s="164">
        <v>9.5628479683472101E-2</v>
      </c>
    </row>
    <row r="256" spans="1:73" outlineLevel="1">
      <c r="B256" s="163" t="s">
        <v>84</v>
      </c>
      <c r="F256" s="164" t="s">
        <v>103</v>
      </c>
      <c r="G256" s="164" t="s">
        <v>103</v>
      </c>
      <c r="H256" s="164" t="s">
        <v>103</v>
      </c>
      <c r="I256" s="164" t="s">
        <v>103</v>
      </c>
      <c r="J256" s="164" t="s">
        <v>103</v>
      </c>
      <c r="K256" s="164" t="s">
        <v>103</v>
      </c>
      <c r="L256" s="164" t="s">
        <v>103</v>
      </c>
      <c r="M256" s="164" t="s">
        <v>103</v>
      </c>
      <c r="N256" s="164" t="s">
        <v>103</v>
      </c>
      <c r="O256" s="164" t="s">
        <v>103</v>
      </c>
      <c r="P256" s="164" t="s">
        <v>103</v>
      </c>
      <c r="Q256" s="164">
        <v>3.3573470668978311E-2</v>
      </c>
      <c r="R256" s="164">
        <v>3.1201276485824936E-2</v>
      </c>
      <c r="S256" s="164">
        <v>-1.3702271940531641E-2</v>
      </c>
      <c r="T256" s="164">
        <v>-0.38634092349873694</v>
      </c>
      <c r="U256" s="164">
        <v>-0.3856782243316752</v>
      </c>
      <c r="V256" s="164">
        <v>-0.53650644800887237</v>
      </c>
      <c r="W256" s="164">
        <v>-0.55205735157394553</v>
      </c>
      <c r="X256" s="164">
        <v>-0.3688128541935074</v>
      </c>
      <c r="Y256" s="164">
        <v>-9.961731073745328E-2</v>
      </c>
      <c r="Z256" s="164">
        <v>1.1999999999999999E-3</v>
      </c>
      <c r="AA256" s="164">
        <v>8.1699999999999995E-2</v>
      </c>
      <c r="AB256" s="164">
        <v>6.7000000000000002E-3</v>
      </c>
      <c r="AC256" s="164">
        <v>-4.1500000000000002E-2</v>
      </c>
      <c r="AD256" s="164">
        <v>-0.1469</v>
      </c>
      <c r="AE256" s="164">
        <v>-0.1648</v>
      </c>
      <c r="AF256" s="164">
        <v>0.17499999999999999</v>
      </c>
      <c r="AG256" s="164">
        <v>1</v>
      </c>
      <c r="AH256" s="164">
        <v>1</v>
      </c>
      <c r="AI256" s="164">
        <v>1</v>
      </c>
      <c r="AJ256" s="164">
        <v>1.0095000000000001</v>
      </c>
      <c r="AK256" s="164">
        <v>0.25</v>
      </c>
      <c r="AL256" s="164">
        <v>0.12</v>
      </c>
      <c r="AM256" s="164">
        <v>0.04</v>
      </c>
      <c r="AN256" s="164">
        <v>0.2273</v>
      </c>
      <c r="AO256" s="164">
        <v>0.13919999999999999</v>
      </c>
      <c r="AP256" s="164">
        <v>2.63E-2</v>
      </c>
      <c r="AQ256" s="164">
        <v>0.20730000000000001</v>
      </c>
      <c r="AR256" s="164">
        <v>0.78</v>
      </c>
      <c r="AS256" s="164">
        <v>0.71</v>
      </c>
      <c r="AT256" s="164">
        <v>0.2</v>
      </c>
      <c r="AU256" s="164">
        <v>0.31</v>
      </c>
      <c r="AV256" s="164">
        <v>0.05</v>
      </c>
      <c r="AW256" s="164">
        <v>0.08</v>
      </c>
      <c r="AX256" s="164">
        <v>0.15</v>
      </c>
      <c r="AY256" s="164">
        <v>0.11</v>
      </c>
      <c r="AZ256" s="164">
        <v>0.14000000000000001</v>
      </c>
      <c r="BA256" s="164">
        <v>0.11</v>
      </c>
      <c r="BB256" s="164">
        <v>0.193</v>
      </c>
      <c r="BC256" s="164">
        <v>6.7000000000000004E-2</v>
      </c>
      <c r="BD256" s="164">
        <v>7.2999999999999995E-2</v>
      </c>
      <c r="BE256" s="164">
        <v>-2.75E-2</v>
      </c>
      <c r="BF256" s="164">
        <v>-0.01</v>
      </c>
      <c r="BG256" s="164">
        <v>5.1999999999999998E-2</v>
      </c>
      <c r="BH256" s="164">
        <v>2.9000000000000001E-2</v>
      </c>
      <c r="BI256" s="164">
        <v>5.5E-2</v>
      </c>
      <c r="BJ256" s="164">
        <v>3.7999999999999999E-2</v>
      </c>
      <c r="BK256" s="164">
        <v>7.9923104701764558E-3</v>
      </c>
      <c r="BL256" s="164">
        <v>1.3571997017080228E-2</v>
      </c>
      <c r="BM256" s="164">
        <v>5.0027703175437477E-2</v>
      </c>
      <c r="BN256" s="164">
        <v>3.9899999999999998E-2</v>
      </c>
      <c r="BO256" s="164">
        <v>7.0117606928022269E-2</v>
      </c>
      <c r="BP256" s="164">
        <v>0.13794618569383221</v>
      </c>
      <c r="BQ256" s="164">
        <v>4.0660764630086721E-2</v>
      </c>
      <c r="BR256" s="164">
        <v>0.128</v>
      </c>
      <c r="BS256" s="164">
        <v>0.112</v>
      </c>
      <c r="BT256" s="164">
        <v>4.0381333090126148E-2</v>
      </c>
      <c r="BU256" s="164">
        <v>0.10837506492820981</v>
      </c>
    </row>
    <row r="257" spans="2:73" outlineLevel="1">
      <c r="B257" s="163" t="s">
        <v>123</v>
      </c>
      <c r="F257" s="164" t="s">
        <v>103</v>
      </c>
      <c r="G257" s="164" t="s">
        <v>103</v>
      </c>
      <c r="H257" s="164" t="s">
        <v>103</v>
      </c>
      <c r="I257" s="164" t="s">
        <v>103</v>
      </c>
      <c r="J257" s="164" t="s">
        <v>103</v>
      </c>
      <c r="K257" s="164" t="s">
        <v>103</v>
      </c>
      <c r="L257" s="164" t="s">
        <v>103</v>
      </c>
      <c r="M257" s="164" t="s">
        <v>103</v>
      </c>
      <c r="N257" s="164" t="s">
        <v>103</v>
      </c>
      <c r="O257" s="164" t="s">
        <v>103</v>
      </c>
      <c r="P257" s="164" t="s">
        <v>103</v>
      </c>
      <c r="Q257" s="164" t="s">
        <v>103</v>
      </c>
      <c r="R257" s="164" t="s">
        <v>103</v>
      </c>
      <c r="S257" s="164" t="s">
        <v>103</v>
      </c>
      <c r="T257" s="164" t="s">
        <v>103</v>
      </c>
      <c r="U257" s="164" t="s">
        <v>103</v>
      </c>
      <c r="V257" s="164" t="s">
        <v>103</v>
      </c>
      <c r="W257" s="164" t="s">
        <v>103</v>
      </c>
      <c r="X257" s="164" t="s">
        <v>103</v>
      </c>
      <c r="Y257" s="164" t="s">
        <v>103</v>
      </c>
      <c r="Z257" s="164" t="s">
        <v>103</v>
      </c>
      <c r="AA257" s="164" t="s">
        <v>103</v>
      </c>
      <c r="AB257" s="164" t="s">
        <v>103</v>
      </c>
      <c r="AC257" s="164" t="s">
        <v>103</v>
      </c>
      <c r="AD257" s="164" t="s">
        <v>103</v>
      </c>
      <c r="AE257" s="164" t="s">
        <v>103</v>
      </c>
      <c r="AF257" s="164" t="s">
        <v>103</v>
      </c>
      <c r="AG257" s="164" t="s">
        <v>103</v>
      </c>
      <c r="AH257" s="164" t="s">
        <v>103</v>
      </c>
      <c r="AI257" s="164" t="s">
        <v>103</v>
      </c>
      <c r="AJ257" s="164" t="s">
        <v>103</v>
      </c>
      <c r="AK257" s="164" t="s">
        <v>103</v>
      </c>
      <c r="AL257" s="164" t="s">
        <v>103</v>
      </c>
      <c r="AM257" s="164" t="s">
        <v>103</v>
      </c>
      <c r="AN257" s="164" t="s">
        <v>103</v>
      </c>
      <c r="AO257" s="164" t="s">
        <v>103</v>
      </c>
      <c r="AP257" s="164" t="s">
        <v>103</v>
      </c>
      <c r="AQ257" s="164" t="s">
        <v>103</v>
      </c>
      <c r="AR257" s="164" t="s">
        <v>103</v>
      </c>
      <c r="AS257" s="164" t="s">
        <v>103</v>
      </c>
      <c r="AT257" s="164" t="s">
        <v>103</v>
      </c>
      <c r="AU257" s="164" t="s">
        <v>103</v>
      </c>
      <c r="AV257" s="164" t="s">
        <v>103</v>
      </c>
      <c r="AW257" s="164" t="s">
        <v>103</v>
      </c>
      <c r="AX257" s="164" t="s">
        <v>103</v>
      </c>
      <c r="AY257" s="164" t="s">
        <v>103</v>
      </c>
      <c r="AZ257" s="164" t="s">
        <v>103</v>
      </c>
      <c r="BA257" s="164" t="s">
        <v>103</v>
      </c>
      <c r="BB257" s="164" t="s">
        <v>103</v>
      </c>
      <c r="BC257" s="164" t="s">
        <v>103</v>
      </c>
      <c r="BD257" s="164" t="s">
        <v>103</v>
      </c>
      <c r="BE257" s="164" t="s">
        <v>103</v>
      </c>
      <c r="BF257" s="164" t="s">
        <v>103</v>
      </c>
      <c r="BG257" s="164" t="s">
        <v>103</v>
      </c>
      <c r="BH257" s="164" t="s">
        <v>103</v>
      </c>
      <c r="BI257" s="164" t="s">
        <v>103</v>
      </c>
      <c r="BJ257" s="164" t="s">
        <v>103</v>
      </c>
      <c r="BK257" s="164" t="s">
        <v>103</v>
      </c>
      <c r="BL257" s="164" t="s">
        <v>103</v>
      </c>
      <c r="BM257" s="164" t="s">
        <v>103</v>
      </c>
      <c r="BN257" s="164" t="s">
        <v>103</v>
      </c>
      <c r="BO257" s="164" t="s">
        <v>103</v>
      </c>
      <c r="BP257" s="164" t="s">
        <v>103</v>
      </c>
      <c r="BQ257" s="164" t="s">
        <v>103</v>
      </c>
      <c r="BR257" s="164" t="s">
        <v>103</v>
      </c>
      <c r="BS257" s="164" t="s">
        <v>103</v>
      </c>
      <c r="BT257" s="164" t="s">
        <v>103</v>
      </c>
      <c r="BU257" s="164" t="s">
        <v>103</v>
      </c>
    </row>
    <row r="258" spans="2:73" outlineLevel="1">
      <c r="B258" s="163" t="s">
        <v>68</v>
      </c>
      <c r="F258" s="164" t="s">
        <v>103</v>
      </c>
      <c r="G258" s="164" t="s">
        <v>103</v>
      </c>
      <c r="H258" s="164" t="s">
        <v>103</v>
      </c>
      <c r="I258" s="164" t="s">
        <v>103</v>
      </c>
      <c r="J258" s="164" t="s">
        <v>103</v>
      </c>
      <c r="K258" s="164" t="s">
        <v>103</v>
      </c>
      <c r="L258" s="164" t="s">
        <v>103</v>
      </c>
      <c r="M258" s="164" t="s">
        <v>103</v>
      </c>
      <c r="N258" s="164" t="s">
        <v>103</v>
      </c>
      <c r="O258" s="164" t="s">
        <v>103</v>
      </c>
      <c r="P258" s="164" t="s">
        <v>103</v>
      </c>
      <c r="Q258" s="164" t="s">
        <v>103</v>
      </c>
      <c r="R258" s="164">
        <v>0.129</v>
      </c>
      <c r="S258" s="164">
        <v>0.23</v>
      </c>
      <c r="T258" s="164">
        <v>-0.51</v>
      </c>
      <c r="U258" s="164">
        <v>-0.99</v>
      </c>
      <c r="V258" s="164">
        <v>-0.72</v>
      </c>
      <c r="W258" s="164">
        <v>-0.36</v>
      </c>
      <c r="X258" s="164">
        <v>-0.7</v>
      </c>
      <c r="Y258" s="164">
        <v>-0.19</v>
      </c>
      <c r="Z258" s="164">
        <v>-0.18597708736186203</v>
      </c>
      <c r="AA258" s="164">
        <v>-7.0199999999999999E-2</v>
      </c>
      <c r="AB258" s="164">
        <v>-0.1396</v>
      </c>
      <c r="AC258" s="164">
        <v>-0.1202</v>
      </c>
      <c r="AD258" s="164">
        <v>-0.34010000000000001</v>
      </c>
      <c r="AE258" s="164">
        <v>-0.19750000000000001</v>
      </c>
      <c r="AF258" s="164">
        <v>0.52210000000000001</v>
      </c>
      <c r="AG258" s="164">
        <v>-0.16700000000000001</v>
      </c>
      <c r="AH258" s="164">
        <v>3.4945842517406733E-2</v>
      </c>
      <c r="AI258" s="164">
        <v>3.9E-2</v>
      </c>
      <c r="AJ258" s="164">
        <v>0.02</v>
      </c>
      <c r="AK258" s="164">
        <v>0.06</v>
      </c>
      <c r="AL258" s="164">
        <v>7.6911547809049408E-2</v>
      </c>
      <c r="AM258" s="164">
        <v>0.22</v>
      </c>
      <c r="AN258" s="164">
        <v>1.0039435704333188E-2</v>
      </c>
      <c r="AO258" s="164">
        <v>3.2099999999999997E-2</v>
      </c>
      <c r="AP258" s="164">
        <v>0.29399999999999998</v>
      </c>
      <c r="AQ258" s="164">
        <v>0.12037114960081108</v>
      </c>
      <c r="AR258" s="164">
        <v>0.247</v>
      </c>
      <c r="AS258" s="164">
        <v>0.43</v>
      </c>
      <c r="AT258" s="164">
        <v>0.121</v>
      </c>
      <c r="AU258" s="164">
        <v>-4.0000000000000001E-3</v>
      </c>
      <c r="AV258" s="164">
        <v>7.9000000000000001E-2</v>
      </c>
      <c r="AW258" s="164">
        <v>1.7999999999999999E-2</v>
      </c>
      <c r="AX258" s="164">
        <v>-4.9000000000000002E-2</v>
      </c>
      <c r="AY258" s="164">
        <v>-0.109</v>
      </c>
      <c r="AZ258" s="164">
        <v>-2.9000000000000001E-2</v>
      </c>
      <c r="BA258" s="164">
        <v>5.8594291E-2</v>
      </c>
      <c r="BB258" s="164">
        <v>0.22800000000000001</v>
      </c>
      <c r="BC258" s="164">
        <v>6.6000000000000003E-2</v>
      </c>
      <c r="BD258" s="164">
        <v>0.03</v>
      </c>
      <c r="BE258" s="164">
        <v>4.5133023235775199E-2</v>
      </c>
      <c r="BF258" s="164">
        <v>3.9158515254037463E-2</v>
      </c>
      <c r="BG258" s="164">
        <v>7.9243700979750864E-2</v>
      </c>
      <c r="BH258" s="164">
        <v>7.8140875854274539E-2</v>
      </c>
      <c r="BI258" s="164">
        <v>4.3102637922918241E-3</v>
      </c>
      <c r="BJ258" s="164">
        <v>4.735910645208552E-2</v>
      </c>
      <c r="BK258" s="164">
        <v>6.9406525271355823E-2</v>
      </c>
      <c r="BL258" s="164">
        <v>6.0091743909909567E-2</v>
      </c>
      <c r="BM258" s="164">
        <v>5.2252336342430761E-2</v>
      </c>
      <c r="BN258" s="164">
        <v>4.3108966205936516E-2</v>
      </c>
      <c r="BO258" s="164">
        <v>3.7595222999031952E-2</v>
      </c>
      <c r="BP258" s="164">
        <v>0.21041983018218025</v>
      </c>
      <c r="BQ258" s="164">
        <v>-0.11495372237455959</v>
      </c>
      <c r="BR258" s="164">
        <v>2.5000000000000001E-2</v>
      </c>
      <c r="BS258" s="164">
        <v>9.1584301295683623E-2</v>
      </c>
      <c r="BT258" s="164">
        <v>5.9254686621381891E-2</v>
      </c>
      <c r="BU258" s="164">
        <v>0.10194923914006582</v>
      </c>
    </row>
    <row r="259" spans="2:73" outlineLevel="1">
      <c r="B259" s="163" t="s">
        <v>72</v>
      </c>
      <c r="F259" s="164" t="s">
        <v>103</v>
      </c>
      <c r="G259" s="164" t="s">
        <v>103</v>
      </c>
      <c r="H259" s="164" t="s">
        <v>103</v>
      </c>
      <c r="I259" s="164" t="s">
        <v>103</v>
      </c>
      <c r="J259" s="164" t="s">
        <v>103</v>
      </c>
      <c r="K259" s="164" t="s">
        <v>103</v>
      </c>
      <c r="L259" s="164" t="s">
        <v>103</v>
      </c>
      <c r="M259" s="164" t="s">
        <v>103</v>
      </c>
      <c r="N259" s="164" t="s">
        <v>103</v>
      </c>
      <c r="O259" s="164" t="s">
        <v>103</v>
      </c>
      <c r="P259" s="164" t="s">
        <v>103</v>
      </c>
      <c r="Q259" s="164" t="s">
        <v>103</v>
      </c>
      <c r="R259" s="164" t="s">
        <v>103</v>
      </c>
      <c r="S259" s="164" t="s">
        <v>103</v>
      </c>
      <c r="T259" s="164" t="s">
        <v>103</v>
      </c>
      <c r="U259" s="164" t="s">
        <v>103</v>
      </c>
      <c r="V259" s="164" t="s">
        <v>103</v>
      </c>
      <c r="W259" s="164" t="s">
        <v>103</v>
      </c>
      <c r="X259" s="164" t="s">
        <v>103</v>
      </c>
      <c r="Y259" s="164" t="s">
        <v>103</v>
      </c>
      <c r="Z259" s="164" t="s">
        <v>103</v>
      </c>
      <c r="AA259" s="164" t="s">
        <v>103</v>
      </c>
      <c r="AB259" s="164" t="s">
        <v>103</v>
      </c>
      <c r="AC259" s="164" t="s">
        <v>103</v>
      </c>
      <c r="AD259" s="164" t="s">
        <v>103</v>
      </c>
      <c r="AE259" s="164" t="s">
        <v>103</v>
      </c>
      <c r="AF259" s="164" t="s">
        <v>103</v>
      </c>
      <c r="AG259" s="164" t="s">
        <v>103</v>
      </c>
      <c r="AH259" s="164" t="s">
        <v>103</v>
      </c>
      <c r="AI259" s="164" t="s">
        <v>103</v>
      </c>
      <c r="AJ259" s="164" t="s">
        <v>103</v>
      </c>
      <c r="AK259" s="164" t="s">
        <v>103</v>
      </c>
      <c r="AL259" s="164" t="s">
        <v>103</v>
      </c>
      <c r="AM259" s="164" t="s">
        <v>103</v>
      </c>
      <c r="AN259" s="164" t="s">
        <v>103</v>
      </c>
      <c r="AO259" s="164" t="s">
        <v>103</v>
      </c>
      <c r="AP259" s="164" t="s">
        <v>103</v>
      </c>
      <c r="AQ259" s="164">
        <v>0.16200000000000001</v>
      </c>
      <c r="AR259" s="164">
        <v>0.61099999999999999</v>
      </c>
      <c r="AS259" s="164">
        <v>0.6331</v>
      </c>
      <c r="AT259" s="164">
        <v>0.192</v>
      </c>
      <c r="AU259" s="164">
        <v>0.01</v>
      </c>
      <c r="AV259" s="164">
        <v>0.13</v>
      </c>
      <c r="AW259" s="164">
        <v>0.09</v>
      </c>
      <c r="AX259" s="164">
        <v>7.0000000000000007E-2</v>
      </c>
      <c r="AY259" s="164">
        <v>0.03</v>
      </c>
      <c r="AZ259" s="164">
        <v>0.05</v>
      </c>
      <c r="BA259" s="164">
        <v>0.16200000000000001</v>
      </c>
      <c r="BB259" s="164">
        <v>0.245</v>
      </c>
      <c r="BC259" s="164">
        <v>0.06</v>
      </c>
      <c r="BD259" s="164">
        <v>5.7000000000000002E-2</v>
      </c>
      <c r="BE259" s="164">
        <v>3.09E-2</v>
      </c>
      <c r="BF259" s="164">
        <v>0.01</v>
      </c>
      <c r="BG259" s="164">
        <v>8.9150531090908203E-2</v>
      </c>
      <c r="BH259" s="164">
        <v>0.22682273368795447</v>
      </c>
      <c r="BI259" s="164">
        <v>9.9728035292530937E-2</v>
      </c>
      <c r="BJ259" s="164">
        <v>0.13884980744629782</v>
      </c>
      <c r="BK259" s="164">
        <v>0.11652170059391143</v>
      </c>
      <c r="BL259" s="164">
        <v>0.15492560031748548</v>
      </c>
      <c r="BM259" s="164">
        <v>0.12496402481829683</v>
      </c>
      <c r="BN259" s="164">
        <v>0.14387898126820997</v>
      </c>
      <c r="BO259" s="164">
        <v>0.25303293590168074</v>
      </c>
      <c r="BP259" s="164">
        <v>0.43870447211071606</v>
      </c>
      <c r="BQ259" s="164">
        <v>3.5653868150502754E-2</v>
      </c>
      <c r="BR259" s="164">
        <v>0.2570983824183728</v>
      </c>
      <c r="BS259" s="164">
        <v>0.24022102933013101</v>
      </c>
      <c r="BT259" s="164">
        <v>0.14983165510778901</v>
      </c>
      <c r="BU259" s="164">
        <v>0.25953553235097798</v>
      </c>
    </row>
    <row r="260" spans="2:73" outlineLevel="1">
      <c r="B260" s="163" t="s">
        <v>74</v>
      </c>
      <c r="F260" s="164" t="s">
        <v>103</v>
      </c>
      <c r="G260" s="164" t="s">
        <v>103</v>
      </c>
      <c r="H260" s="164" t="s">
        <v>103</v>
      </c>
      <c r="I260" s="164" t="s">
        <v>103</v>
      </c>
      <c r="J260" s="164" t="s">
        <v>103</v>
      </c>
      <c r="K260" s="164" t="s">
        <v>103</v>
      </c>
      <c r="L260" s="164" t="s">
        <v>103</v>
      </c>
      <c r="M260" s="164" t="s">
        <v>103</v>
      </c>
      <c r="N260" s="164" t="s">
        <v>103</v>
      </c>
      <c r="O260" s="164" t="s">
        <v>103</v>
      </c>
      <c r="P260" s="164" t="s">
        <v>103</v>
      </c>
      <c r="Q260" s="164" t="s">
        <v>103</v>
      </c>
      <c r="R260" s="164" t="s">
        <v>103</v>
      </c>
      <c r="S260" s="164" t="s">
        <v>103</v>
      </c>
      <c r="T260" s="164" t="s">
        <v>103</v>
      </c>
      <c r="U260" s="164" t="s">
        <v>103</v>
      </c>
      <c r="V260" s="164" t="s">
        <v>103</v>
      </c>
      <c r="W260" s="164" t="s">
        <v>103</v>
      </c>
      <c r="X260" s="164" t="s">
        <v>103</v>
      </c>
      <c r="Y260" s="164" t="s">
        <v>103</v>
      </c>
      <c r="Z260" s="164" t="s">
        <v>103</v>
      </c>
      <c r="AA260" s="164" t="s">
        <v>103</v>
      </c>
      <c r="AB260" s="164" t="s">
        <v>103</v>
      </c>
      <c r="AC260" s="164" t="s">
        <v>103</v>
      </c>
      <c r="AD260" s="164" t="s">
        <v>103</v>
      </c>
      <c r="AE260" s="164" t="s">
        <v>103</v>
      </c>
      <c r="AF260" s="164" t="s">
        <v>103</v>
      </c>
      <c r="AG260" s="164" t="s">
        <v>103</v>
      </c>
      <c r="AH260" s="164" t="s">
        <v>103</v>
      </c>
      <c r="AI260" s="164" t="s">
        <v>103</v>
      </c>
      <c r="AJ260" s="164" t="s">
        <v>103</v>
      </c>
      <c r="AK260" s="164" t="s">
        <v>103</v>
      </c>
      <c r="AL260" s="164" t="s">
        <v>103</v>
      </c>
      <c r="AM260" s="164" t="s">
        <v>103</v>
      </c>
      <c r="AN260" s="164" t="s">
        <v>103</v>
      </c>
      <c r="AO260" s="164" t="s">
        <v>103</v>
      </c>
      <c r="AP260" s="164">
        <v>-0.02</v>
      </c>
      <c r="AQ260" s="164">
        <v>4.5999999999999999E-2</v>
      </c>
      <c r="AR260" s="164">
        <v>0.33900000000000002</v>
      </c>
      <c r="AS260" s="164">
        <v>0.68500000000000005</v>
      </c>
      <c r="AT260" s="164">
        <v>0.27200000000000002</v>
      </c>
      <c r="AU260" s="164">
        <v>-3.5000000000000003E-2</v>
      </c>
      <c r="AV260" s="164">
        <v>3.7999999999999999E-2</v>
      </c>
      <c r="AW260" s="164">
        <v>0.171595786453455</v>
      </c>
      <c r="AX260" s="164">
        <v>7.8E-2</v>
      </c>
      <c r="AY260" s="164">
        <v>0.111</v>
      </c>
      <c r="AZ260" s="164">
        <v>3.1E-2</v>
      </c>
      <c r="BA260" s="164">
        <v>2.4E-2</v>
      </c>
      <c r="BB260" s="164">
        <v>0.11</v>
      </c>
      <c r="BC260" s="164">
        <v>-0.02</v>
      </c>
      <c r="BD260" s="164">
        <v>8.7999999999999995E-2</v>
      </c>
      <c r="BE260" s="164">
        <v>-1.41083443887671E-2</v>
      </c>
      <c r="BF260" s="164">
        <v>-6.7644973272448602E-2</v>
      </c>
      <c r="BG260" s="164">
        <v>4.6935737862174101E-2</v>
      </c>
      <c r="BH260" s="164">
        <v>6.2E-2</v>
      </c>
      <c r="BI260" s="164">
        <v>7.0000000000000001E-3</v>
      </c>
      <c r="BJ260" s="164">
        <v>1.7000000000000001E-2</v>
      </c>
      <c r="BK260" s="164">
        <v>-3.1686998275328303E-2</v>
      </c>
      <c r="BL260" s="164">
        <v>9.3623734497904496E-2</v>
      </c>
      <c r="BM260" s="164">
        <v>9.7000000000000003E-2</v>
      </c>
      <c r="BN260" s="164">
        <v>1.62485012261455E-2</v>
      </c>
      <c r="BO260" s="164">
        <v>6.0531403474622603E-2</v>
      </c>
      <c r="BP260" s="164">
        <v>0.104936315447304</v>
      </c>
      <c r="BQ260" s="164">
        <v>1.77E-2</v>
      </c>
      <c r="BR260" s="164">
        <v>0.08</v>
      </c>
      <c r="BS260" s="164">
        <v>9.7000000000000003E-2</v>
      </c>
      <c r="BT260" s="164">
        <v>1.61E-2</v>
      </c>
      <c r="BU260" s="164">
        <v>0.11269999999999999</v>
      </c>
    </row>
    <row r="261" spans="2:73" outlineLevel="1">
      <c r="B261" s="163" t="s">
        <v>77</v>
      </c>
      <c r="F261" s="164" t="s">
        <v>103</v>
      </c>
      <c r="G261" s="164" t="s">
        <v>103</v>
      </c>
      <c r="H261" s="164" t="s">
        <v>103</v>
      </c>
      <c r="I261" s="164" t="s">
        <v>103</v>
      </c>
      <c r="J261" s="164" t="s">
        <v>103</v>
      </c>
      <c r="K261" s="164" t="s">
        <v>103</v>
      </c>
      <c r="L261" s="164" t="s">
        <v>103</v>
      </c>
      <c r="M261" s="164" t="s">
        <v>103</v>
      </c>
      <c r="N261" s="164" t="s">
        <v>103</v>
      </c>
      <c r="O261" s="164" t="s">
        <v>103</v>
      </c>
      <c r="P261" s="164" t="s">
        <v>103</v>
      </c>
      <c r="Q261" s="164" t="s">
        <v>103</v>
      </c>
      <c r="R261" s="164" t="s">
        <v>103</v>
      </c>
      <c r="S261" s="164" t="s">
        <v>103</v>
      </c>
      <c r="T261" s="164" t="s">
        <v>103</v>
      </c>
      <c r="U261" s="164" t="s">
        <v>103</v>
      </c>
      <c r="V261" s="164" t="s">
        <v>103</v>
      </c>
      <c r="W261" s="164" t="s">
        <v>103</v>
      </c>
      <c r="X261" s="164" t="s">
        <v>103</v>
      </c>
      <c r="Y261" s="164" t="s">
        <v>103</v>
      </c>
      <c r="Z261" s="164" t="s">
        <v>103</v>
      </c>
      <c r="AA261" s="164" t="s">
        <v>103</v>
      </c>
      <c r="AB261" s="164" t="s">
        <v>103</v>
      </c>
      <c r="AC261" s="164" t="s">
        <v>103</v>
      </c>
      <c r="AD261" s="164" t="s">
        <v>103</v>
      </c>
      <c r="AE261" s="164" t="s">
        <v>103</v>
      </c>
      <c r="AF261" s="164" t="s">
        <v>103</v>
      </c>
      <c r="AG261" s="164" t="s">
        <v>103</v>
      </c>
      <c r="AH261" s="164" t="s">
        <v>103</v>
      </c>
      <c r="AI261" s="164" t="s">
        <v>103</v>
      </c>
      <c r="AJ261" s="164" t="s">
        <v>103</v>
      </c>
      <c r="AK261" s="164" t="s">
        <v>103</v>
      </c>
      <c r="AL261" s="164" t="s">
        <v>103</v>
      </c>
      <c r="AM261" s="164" t="s">
        <v>103</v>
      </c>
      <c r="AN261" s="164" t="s">
        <v>103</v>
      </c>
      <c r="AO261" s="164" t="s">
        <v>103</v>
      </c>
      <c r="AP261" s="164" t="s">
        <v>103</v>
      </c>
      <c r="AQ261" s="164" t="s">
        <v>103</v>
      </c>
      <c r="AR261" s="164" t="s">
        <v>103</v>
      </c>
      <c r="AS261" s="164" t="s">
        <v>103</v>
      </c>
      <c r="AT261" s="164" t="s">
        <v>103</v>
      </c>
      <c r="AU261" s="164" t="s">
        <v>103</v>
      </c>
      <c r="AV261" s="164" t="s">
        <v>103</v>
      </c>
      <c r="AW261" s="164" t="s">
        <v>103</v>
      </c>
      <c r="AX261" s="164" t="s">
        <v>103</v>
      </c>
      <c r="AY261" s="164" t="s">
        <v>103</v>
      </c>
      <c r="AZ261" s="164" t="s">
        <v>103</v>
      </c>
      <c r="BA261" s="164">
        <v>0.13656862107188883</v>
      </c>
      <c r="BB261" s="164">
        <v>0.32600000000000001</v>
      </c>
      <c r="BC261" s="164">
        <v>0.23200000000000001</v>
      </c>
      <c r="BD261" s="164">
        <v>0.247</v>
      </c>
      <c r="BE261" s="164">
        <v>8.4606468143942196E-2</v>
      </c>
      <c r="BF261" s="164">
        <v>-3.6644317514285984E-2</v>
      </c>
      <c r="BG261" s="164">
        <v>6.9506084663033096E-2</v>
      </c>
      <c r="BH261" s="164">
        <v>0.10299999999999999</v>
      </c>
      <c r="BI261" s="164">
        <v>1.6178610849909791E-2</v>
      </c>
      <c r="BJ261" s="164">
        <v>7.6200252993270823E-2</v>
      </c>
      <c r="BK261" s="164">
        <v>5.3431191820680235E-2</v>
      </c>
      <c r="BL261" s="164">
        <v>7.0927045604936234E-2</v>
      </c>
      <c r="BM261" s="164">
        <v>1.9753825958562343E-2</v>
      </c>
      <c r="BN261" s="164">
        <v>-3.228160271564362E-3</v>
      </c>
      <c r="BO261" s="164">
        <v>5.7065582002586712E-3</v>
      </c>
      <c r="BP261" s="164">
        <v>5.1079598967527673E-2</v>
      </c>
      <c r="BQ261" s="164">
        <v>-8.5277076194953505E-2</v>
      </c>
      <c r="BR261" s="164">
        <v>2.5000000000000001E-2</v>
      </c>
      <c r="BS261" s="164">
        <v>1.0943941273956703E-2</v>
      </c>
      <c r="BT261" s="164">
        <v>6.8793688518373752E-3</v>
      </c>
      <c r="BU261" s="164">
        <v>6.9243295935157434E-2</v>
      </c>
    </row>
    <row r="262" spans="2:73" outlineLevel="1">
      <c r="B262" s="163" t="s">
        <v>166</v>
      </c>
      <c r="F262" s="164" t="s">
        <v>103</v>
      </c>
      <c r="G262" s="164" t="s">
        <v>103</v>
      </c>
      <c r="H262" s="164" t="s">
        <v>103</v>
      </c>
      <c r="I262" s="164" t="s">
        <v>103</v>
      </c>
      <c r="J262" s="164" t="s">
        <v>103</v>
      </c>
      <c r="K262" s="164" t="s">
        <v>103</v>
      </c>
      <c r="L262" s="164" t="s">
        <v>103</v>
      </c>
      <c r="M262" s="164" t="s">
        <v>103</v>
      </c>
      <c r="N262" s="164" t="s">
        <v>103</v>
      </c>
      <c r="O262" s="164" t="s">
        <v>103</v>
      </c>
      <c r="P262" s="164" t="s">
        <v>103</v>
      </c>
      <c r="Q262" s="164" t="s">
        <v>103</v>
      </c>
      <c r="R262" s="164" t="s">
        <v>103</v>
      </c>
      <c r="S262" s="164" t="s">
        <v>103</v>
      </c>
      <c r="T262" s="164" t="s">
        <v>103</v>
      </c>
      <c r="U262" s="164" t="s">
        <v>103</v>
      </c>
      <c r="V262" s="164" t="s">
        <v>103</v>
      </c>
      <c r="W262" s="164" t="s">
        <v>103</v>
      </c>
      <c r="X262" s="164" t="s">
        <v>103</v>
      </c>
      <c r="Y262" s="164" t="s">
        <v>103</v>
      </c>
      <c r="Z262" s="164" t="s">
        <v>103</v>
      </c>
      <c r="AA262" s="164" t="s">
        <v>103</v>
      </c>
      <c r="AB262" s="164" t="s">
        <v>103</v>
      </c>
      <c r="AC262" s="164" t="s">
        <v>103</v>
      </c>
      <c r="AD262" s="164" t="s">
        <v>103</v>
      </c>
      <c r="AE262" s="164" t="s">
        <v>103</v>
      </c>
      <c r="AF262" s="164" t="s">
        <v>103</v>
      </c>
      <c r="AG262" s="164" t="s">
        <v>103</v>
      </c>
      <c r="AH262" s="164" t="s">
        <v>103</v>
      </c>
      <c r="AI262" s="164" t="s">
        <v>103</v>
      </c>
      <c r="AJ262" s="164" t="s">
        <v>103</v>
      </c>
      <c r="AK262" s="164" t="s">
        <v>103</v>
      </c>
      <c r="AL262" s="164" t="s">
        <v>103</v>
      </c>
      <c r="AM262" s="164" t="s">
        <v>103</v>
      </c>
      <c r="AN262" s="164" t="s">
        <v>103</v>
      </c>
      <c r="AO262" s="164" t="s">
        <v>103</v>
      </c>
      <c r="AP262" s="164" t="s">
        <v>103</v>
      </c>
      <c r="AQ262" s="164" t="s">
        <v>103</v>
      </c>
      <c r="AR262" s="164" t="s">
        <v>103</v>
      </c>
      <c r="AS262" s="164" t="s">
        <v>103</v>
      </c>
      <c r="AT262" s="164" t="s">
        <v>103</v>
      </c>
      <c r="AU262" s="164" t="s">
        <v>103</v>
      </c>
      <c r="AV262" s="164" t="s">
        <v>103</v>
      </c>
      <c r="AW262" s="164" t="s">
        <v>103</v>
      </c>
      <c r="AX262" s="164" t="s">
        <v>103</v>
      </c>
      <c r="AY262" s="164" t="s">
        <v>103</v>
      </c>
      <c r="AZ262" s="164" t="s">
        <v>103</v>
      </c>
      <c r="BA262" s="164" t="s">
        <v>103</v>
      </c>
      <c r="BB262" s="164" t="s">
        <v>103</v>
      </c>
      <c r="BC262" s="164" t="s">
        <v>103</v>
      </c>
      <c r="BD262" s="164" t="s">
        <v>103</v>
      </c>
      <c r="BE262" s="164" t="s">
        <v>103</v>
      </c>
      <c r="BF262" s="164" t="s">
        <v>103</v>
      </c>
      <c r="BG262" s="164" t="s">
        <v>103</v>
      </c>
      <c r="BH262" s="164" t="s">
        <v>103</v>
      </c>
      <c r="BI262" s="164" t="s">
        <v>103</v>
      </c>
      <c r="BJ262" s="164" t="s">
        <v>103</v>
      </c>
      <c r="BK262" s="164" t="s">
        <v>103</v>
      </c>
      <c r="BL262" s="164" t="s">
        <v>103</v>
      </c>
      <c r="BM262" s="164">
        <v>7.1770272747829988E-2</v>
      </c>
      <c r="BN262" s="164">
        <v>2.95630286318187E-2</v>
      </c>
      <c r="BO262" s="164">
        <v>4.3999999999999997E-2</v>
      </c>
      <c r="BP262" s="164">
        <v>0.20970294477291795</v>
      </c>
      <c r="BQ262" s="164">
        <v>-0.11980734309156726</v>
      </c>
      <c r="BR262" s="164">
        <v>8.7999999999999995E-2</v>
      </c>
      <c r="BS262" s="164">
        <v>1.4999999999999999E-2</v>
      </c>
      <c r="BT262" s="164">
        <v>3.2005529356868623E-2</v>
      </c>
      <c r="BU262" s="164">
        <v>0.10402006154892085</v>
      </c>
    </row>
    <row r="263" spans="2:73" outlineLevel="1">
      <c r="B263" s="163" t="s">
        <v>167</v>
      </c>
      <c r="F263" s="164" t="s">
        <v>103</v>
      </c>
      <c r="G263" s="164" t="s">
        <v>103</v>
      </c>
      <c r="H263" s="164" t="s">
        <v>103</v>
      </c>
      <c r="I263" s="164" t="s">
        <v>103</v>
      </c>
      <c r="J263" s="164" t="s">
        <v>103</v>
      </c>
      <c r="K263" s="164" t="s">
        <v>103</v>
      </c>
      <c r="L263" s="164" t="s">
        <v>103</v>
      </c>
      <c r="M263" s="164" t="s">
        <v>103</v>
      </c>
      <c r="N263" s="164" t="s">
        <v>103</v>
      </c>
      <c r="O263" s="164" t="s">
        <v>103</v>
      </c>
      <c r="P263" s="164" t="s">
        <v>103</v>
      </c>
      <c r="Q263" s="164" t="s">
        <v>103</v>
      </c>
      <c r="R263" s="164" t="s">
        <v>103</v>
      </c>
      <c r="S263" s="164" t="s">
        <v>103</v>
      </c>
      <c r="T263" s="164" t="s">
        <v>103</v>
      </c>
      <c r="U263" s="164" t="s">
        <v>103</v>
      </c>
      <c r="V263" s="164" t="s">
        <v>103</v>
      </c>
      <c r="W263" s="164" t="s">
        <v>103</v>
      </c>
      <c r="X263" s="164" t="s">
        <v>103</v>
      </c>
      <c r="Y263" s="164" t="s">
        <v>103</v>
      </c>
      <c r="Z263" s="164" t="s">
        <v>103</v>
      </c>
      <c r="AA263" s="164" t="s">
        <v>103</v>
      </c>
      <c r="AB263" s="164" t="s">
        <v>103</v>
      </c>
      <c r="AC263" s="164" t="s">
        <v>103</v>
      </c>
      <c r="AD263" s="164" t="s">
        <v>103</v>
      </c>
      <c r="AE263" s="164" t="s">
        <v>103</v>
      </c>
      <c r="AF263" s="164" t="s">
        <v>103</v>
      </c>
      <c r="AG263" s="164" t="s">
        <v>103</v>
      </c>
      <c r="AH263" s="164" t="s">
        <v>103</v>
      </c>
      <c r="AI263" s="164" t="s">
        <v>103</v>
      </c>
      <c r="AJ263" s="164" t="s">
        <v>103</v>
      </c>
      <c r="AK263" s="164" t="s">
        <v>103</v>
      </c>
      <c r="AL263" s="164" t="s">
        <v>103</v>
      </c>
      <c r="AM263" s="164" t="s">
        <v>103</v>
      </c>
      <c r="AN263" s="164" t="s">
        <v>103</v>
      </c>
      <c r="AO263" s="164" t="s">
        <v>103</v>
      </c>
      <c r="AP263" s="164" t="s">
        <v>103</v>
      </c>
      <c r="AQ263" s="164" t="s">
        <v>103</v>
      </c>
      <c r="AR263" s="164" t="s">
        <v>103</v>
      </c>
      <c r="AS263" s="164" t="s">
        <v>103</v>
      </c>
      <c r="AT263" s="164" t="s">
        <v>103</v>
      </c>
      <c r="AU263" s="164" t="s">
        <v>103</v>
      </c>
      <c r="AV263" s="164" t="s">
        <v>103</v>
      </c>
      <c r="AW263" s="164" t="s">
        <v>103</v>
      </c>
      <c r="AX263" s="164" t="s">
        <v>103</v>
      </c>
      <c r="AY263" s="164" t="s">
        <v>103</v>
      </c>
      <c r="AZ263" s="164" t="s">
        <v>103</v>
      </c>
      <c r="BA263" s="164" t="s">
        <v>103</v>
      </c>
      <c r="BB263" s="164" t="s">
        <v>103</v>
      </c>
      <c r="BC263" s="164" t="s">
        <v>103</v>
      </c>
      <c r="BD263" s="164" t="s">
        <v>103</v>
      </c>
      <c r="BE263" s="164" t="s">
        <v>103</v>
      </c>
      <c r="BF263" s="164" t="s">
        <v>103</v>
      </c>
      <c r="BG263" s="164" t="s">
        <v>103</v>
      </c>
      <c r="BH263" s="164" t="s">
        <v>103</v>
      </c>
      <c r="BI263" s="164" t="s">
        <v>103</v>
      </c>
      <c r="BJ263" s="164" t="s">
        <v>103</v>
      </c>
      <c r="BK263" s="164" t="s">
        <v>103</v>
      </c>
      <c r="BL263" s="164" t="s">
        <v>103</v>
      </c>
      <c r="BM263" s="164" t="s">
        <v>103</v>
      </c>
      <c r="BN263" s="164">
        <v>6.5000000000000002E-2</v>
      </c>
      <c r="BO263" s="164">
        <v>2E-3</v>
      </c>
      <c r="BP263" s="164">
        <v>9.8000000000000004E-2</v>
      </c>
      <c r="BQ263" s="164">
        <v>-0.112</v>
      </c>
      <c r="BR263" s="164">
        <v>4.2000000000000003E-2</v>
      </c>
      <c r="BS263" s="164">
        <v>1.0999999999999999E-2</v>
      </c>
      <c r="BT263" s="164">
        <v>-2.1000000000000001E-2</v>
      </c>
      <c r="BU263" s="164">
        <v>3.3000000000000002E-2</v>
      </c>
    </row>
    <row r="264" spans="2:73" outlineLevel="1">
      <c r="B264" s="163" t="s">
        <v>168</v>
      </c>
      <c r="F264" s="164" t="s">
        <v>103</v>
      </c>
      <c r="G264" s="164" t="s">
        <v>103</v>
      </c>
      <c r="H264" s="164" t="s">
        <v>103</v>
      </c>
      <c r="I264" s="164" t="s">
        <v>103</v>
      </c>
      <c r="J264" s="164" t="s">
        <v>103</v>
      </c>
      <c r="K264" s="164" t="s">
        <v>103</v>
      </c>
      <c r="L264" s="164" t="s">
        <v>103</v>
      </c>
      <c r="M264" s="164" t="s">
        <v>103</v>
      </c>
      <c r="N264" s="164" t="s">
        <v>103</v>
      </c>
      <c r="O264" s="164" t="s">
        <v>103</v>
      </c>
      <c r="P264" s="164" t="s">
        <v>103</v>
      </c>
      <c r="Q264" s="164" t="s">
        <v>103</v>
      </c>
      <c r="R264" s="164" t="s">
        <v>103</v>
      </c>
      <c r="S264" s="164" t="s">
        <v>103</v>
      </c>
      <c r="T264" s="164" t="s">
        <v>103</v>
      </c>
      <c r="U264" s="164" t="s">
        <v>103</v>
      </c>
      <c r="V264" s="164" t="s">
        <v>103</v>
      </c>
      <c r="W264" s="164" t="s">
        <v>103</v>
      </c>
      <c r="X264" s="164" t="s">
        <v>103</v>
      </c>
      <c r="Y264" s="164" t="s">
        <v>103</v>
      </c>
      <c r="Z264" s="164" t="s">
        <v>103</v>
      </c>
      <c r="AA264" s="164" t="s">
        <v>103</v>
      </c>
      <c r="AB264" s="164" t="s">
        <v>103</v>
      </c>
      <c r="AC264" s="164" t="s">
        <v>103</v>
      </c>
      <c r="AD264" s="164" t="s">
        <v>103</v>
      </c>
      <c r="AE264" s="164" t="s">
        <v>103</v>
      </c>
      <c r="AF264" s="164" t="s">
        <v>103</v>
      </c>
      <c r="AG264" s="164" t="s">
        <v>103</v>
      </c>
      <c r="AH264" s="164" t="s">
        <v>103</v>
      </c>
      <c r="AI264" s="164" t="s">
        <v>103</v>
      </c>
      <c r="AJ264" s="164" t="s">
        <v>103</v>
      </c>
      <c r="AK264" s="164" t="s">
        <v>103</v>
      </c>
      <c r="AL264" s="164" t="s">
        <v>103</v>
      </c>
      <c r="AM264" s="164" t="s">
        <v>103</v>
      </c>
      <c r="AN264" s="164" t="s">
        <v>103</v>
      </c>
      <c r="AO264" s="164" t="s">
        <v>103</v>
      </c>
      <c r="AP264" s="164" t="s">
        <v>103</v>
      </c>
      <c r="AQ264" s="164" t="s">
        <v>103</v>
      </c>
      <c r="AR264" s="164" t="s">
        <v>103</v>
      </c>
      <c r="AS264" s="164" t="s">
        <v>103</v>
      </c>
      <c r="AT264" s="164" t="s">
        <v>103</v>
      </c>
      <c r="AU264" s="164" t="s">
        <v>103</v>
      </c>
      <c r="AV264" s="164" t="s">
        <v>103</v>
      </c>
      <c r="AW264" s="164" t="s">
        <v>103</v>
      </c>
      <c r="AX264" s="164" t="s">
        <v>103</v>
      </c>
      <c r="AY264" s="164" t="s">
        <v>103</v>
      </c>
      <c r="AZ264" s="164" t="s">
        <v>103</v>
      </c>
      <c r="BA264" s="164" t="s">
        <v>103</v>
      </c>
      <c r="BB264" s="164" t="s">
        <v>103</v>
      </c>
      <c r="BC264" s="164" t="s">
        <v>103</v>
      </c>
      <c r="BD264" s="164" t="s">
        <v>103</v>
      </c>
      <c r="BE264" s="164" t="s">
        <v>103</v>
      </c>
      <c r="BF264" s="164" t="s">
        <v>103</v>
      </c>
      <c r="BG264" s="164" t="s">
        <v>103</v>
      </c>
      <c r="BH264" s="164" t="s">
        <v>103</v>
      </c>
      <c r="BI264" s="164" t="s">
        <v>103</v>
      </c>
      <c r="BJ264" s="164" t="s">
        <v>103</v>
      </c>
      <c r="BK264" s="164" t="s">
        <v>103</v>
      </c>
      <c r="BL264" s="164" t="s">
        <v>103</v>
      </c>
      <c r="BM264" s="164" t="s">
        <v>103</v>
      </c>
      <c r="BN264" s="164">
        <v>-3.6106731651140297E-2</v>
      </c>
      <c r="BO264" s="164">
        <v>5.5590381933451338E-2</v>
      </c>
      <c r="BP264" s="164">
        <v>0.20945230296079997</v>
      </c>
      <c r="BQ264" s="164">
        <v>-4.4804339429614815E-2</v>
      </c>
      <c r="BR264" s="164">
        <v>2.8500000000000001E-2</v>
      </c>
      <c r="BS264" s="164">
        <v>0.17539822643772252</v>
      </c>
      <c r="BT264" s="164">
        <v>9.7768050378623794E-2</v>
      </c>
      <c r="BU264" s="164">
        <v>0.15973333104962117</v>
      </c>
    </row>
    <row r="265" spans="2:73" outlineLevel="1">
      <c r="B265" s="163" t="s">
        <v>169</v>
      </c>
      <c r="F265" s="164" t="s">
        <v>103</v>
      </c>
      <c r="G265" s="164" t="s">
        <v>103</v>
      </c>
      <c r="H265" s="164" t="s">
        <v>103</v>
      </c>
      <c r="I265" s="164" t="s">
        <v>103</v>
      </c>
      <c r="J265" s="164" t="s">
        <v>103</v>
      </c>
      <c r="K265" s="164" t="s">
        <v>103</v>
      </c>
      <c r="L265" s="164" t="s">
        <v>103</v>
      </c>
      <c r="M265" s="164" t="s">
        <v>103</v>
      </c>
      <c r="N265" s="164" t="s">
        <v>103</v>
      </c>
      <c r="O265" s="164" t="s">
        <v>103</v>
      </c>
      <c r="P265" s="164" t="s">
        <v>103</v>
      </c>
      <c r="Q265" s="164" t="s">
        <v>103</v>
      </c>
      <c r="R265" s="164" t="s">
        <v>103</v>
      </c>
      <c r="S265" s="164" t="s">
        <v>103</v>
      </c>
      <c r="T265" s="164" t="s">
        <v>103</v>
      </c>
      <c r="U265" s="164" t="s">
        <v>103</v>
      </c>
      <c r="V265" s="164" t="s">
        <v>103</v>
      </c>
      <c r="W265" s="164" t="s">
        <v>103</v>
      </c>
      <c r="X265" s="164" t="s">
        <v>103</v>
      </c>
      <c r="Y265" s="164" t="s">
        <v>103</v>
      </c>
      <c r="Z265" s="164" t="s">
        <v>103</v>
      </c>
      <c r="AA265" s="164" t="s">
        <v>103</v>
      </c>
      <c r="AB265" s="164" t="s">
        <v>103</v>
      </c>
      <c r="AC265" s="164" t="s">
        <v>103</v>
      </c>
      <c r="AD265" s="164" t="s">
        <v>103</v>
      </c>
      <c r="AE265" s="164" t="s">
        <v>103</v>
      </c>
      <c r="AF265" s="164" t="s">
        <v>103</v>
      </c>
      <c r="AG265" s="164" t="s">
        <v>103</v>
      </c>
      <c r="AH265" s="164" t="s">
        <v>103</v>
      </c>
      <c r="AI265" s="164" t="s">
        <v>103</v>
      </c>
      <c r="AJ265" s="164" t="s">
        <v>103</v>
      </c>
      <c r="AK265" s="164" t="s">
        <v>103</v>
      </c>
      <c r="AL265" s="164" t="s">
        <v>103</v>
      </c>
      <c r="AM265" s="164" t="s">
        <v>103</v>
      </c>
      <c r="AN265" s="164" t="s">
        <v>103</v>
      </c>
      <c r="AO265" s="164" t="s">
        <v>103</v>
      </c>
      <c r="AP265" s="164" t="s">
        <v>103</v>
      </c>
      <c r="AQ265" s="164" t="s">
        <v>103</v>
      </c>
      <c r="AR265" s="164" t="s">
        <v>103</v>
      </c>
      <c r="AS265" s="164" t="s">
        <v>103</v>
      </c>
      <c r="AT265" s="164" t="s">
        <v>103</v>
      </c>
      <c r="AU265" s="164" t="s">
        <v>103</v>
      </c>
      <c r="AV265" s="164" t="s">
        <v>103</v>
      </c>
      <c r="AW265" s="164" t="s">
        <v>103</v>
      </c>
      <c r="AX265" s="164" t="s">
        <v>103</v>
      </c>
      <c r="AY265" s="164" t="s">
        <v>103</v>
      </c>
      <c r="AZ265" s="164" t="s">
        <v>103</v>
      </c>
      <c r="BA265" s="164" t="s">
        <v>103</v>
      </c>
      <c r="BB265" s="164" t="s">
        <v>103</v>
      </c>
      <c r="BC265" s="164" t="s">
        <v>103</v>
      </c>
      <c r="BD265" s="164" t="s">
        <v>103</v>
      </c>
      <c r="BE265" s="164" t="s">
        <v>103</v>
      </c>
      <c r="BF265" s="164" t="s">
        <v>103</v>
      </c>
      <c r="BG265" s="164" t="s">
        <v>103</v>
      </c>
      <c r="BH265" s="164" t="s">
        <v>103</v>
      </c>
      <c r="BI265" s="164" t="s">
        <v>103</v>
      </c>
      <c r="BJ265" s="164" t="s">
        <v>103</v>
      </c>
      <c r="BK265" s="164" t="s">
        <v>103</v>
      </c>
      <c r="BL265" s="164" t="s">
        <v>103</v>
      </c>
      <c r="BM265" s="164" t="s">
        <v>103</v>
      </c>
      <c r="BN265" s="164">
        <v>0.1159</v>
      </c>
      <c r="BO265" s="164">
        <v>0.154</v>
      </c>
      <c r="BP265" s="164">
        <v>0.16289999999999999</v>
      </c>
      <c r="BQ265" s="164">
        <v>0.10150000000000001</v>
      </c>
      <c r="BR265" s="164">
        <v>0.14299999999999999</v>
      </c>
      <c r="BS265" s="164">
        <v>0.11219999999999999</v>
      </c>
      <c r="BT265" s="164">
        <v>9.9000000000000005E-2</v>
      </c>
      <c r="BU265" s="164">
        <v>0.12839999999999999</v>
      </c>
    </row>
    <row r="266" spans="2:73" outlineLevel="1">
      <c r="B266" s="163" t="s">
        <v>170</v>
      </c>
      <c r="F266" s="164" t="s">
        <v>103</v>
      </c>
      <c r="G266" s="164" t="s">
        <v>103</v>
      </c>
      <c r="H266" s="164" t="s">
        <v>103</v>
      </c>
      <c r="I266" s="164" t="s">
        <v>103</v>
      </c>
      <c r="J266" s="164" t="s">
        <v>103</v>
      </c>
      <c r="K266" s="164" t="s">
        <v>103</v>
      </c>
      <c r="L266" s="164" t="s">
        <v>103</v>
      </c>
      <c r="M266" s="164" t="s">
        <v>103</v>
      </c>
      <c r="N266" s="164" t="s">
        <v>103</v>
      </c>
      <c r="O266" s="164" t="s">
        <v>103</v>
      </c>
      <c r="P266" s="164" t="s">
        <v>103</v>
      </c>
      <c r="Q266" s="164" t="s">
        <v>103</v>
      </c>
      <c r="R266" s="164" t="s">
        <v>103</v>
      </c>
      <c r="S266" s="164" t="s">
        <v>103</v>
      </c>
      <c r="T266" s="164" t="s">
        <v>103</v>
      </c>
      <c r="U266" s="164" t="s">
        <v>103</v>
      </c>
      <c r="V266" s="164" t="s">
        <v>103</v>
      </c>
      <c r="W266" s="164" t="s">
        <v>103</v>
      </c>
      <c r="X266" s="164" t="s">
        <v>103</v>
      </c>
      <c r="Y266" s="164" t="s">
        <v>103</v>
      </c>
      <c r="Z266" s="164" t="s">
        <v>103</v>
      </c>
      <c r="AA266" s="164" t="s">
        <v>103</v>
      </c>
      <c r="AB266" s="164" t="s">
        <v>103</v>
      </c>
      <c r="AC266" s="164" t="s">
        <v>103</v>
      </c>
      <c r="AD266" s="164" t="s">
        <v>103</v>
      </c>
      <c r="AE266" s="164" t="s">
        <v>103</v>
      </c>
      <c r="AF266" s="164" t="s">
        <v>103</v>
      </c>
      <c r="AG266" s="164" t="s">
        <v>103</v>
      </c>
      <c r="AH266" s="164" t="s">
        <v>103</v>
      </c>
      <c r="AI266" s="164" t="s">
        <v>103</v>
      </c>
      <c r="AJ266" s="164" t="s">
        <v>103</v>
      </c>
      <c r="AK266" s="164" t="s">
        <v>103</v>
      </c>
      <c r="AL266" s="164" t="s">
        <v>103</v>
      </c>
      <c r="AM266" s="164" t="s">
        <v>103</v>
      </c>
      <c r="AN266" s="164" t="s">
        <v>103</v>
      </c>
      <c r="AO266" s="164" t="s">
        <v>103</v>
      </c>
      <c r="AP266" s="164" t="s">
        <v>103</v>
      </c>
      <c r="AQ266" s="164" t="s">
        <v>103</v>
      </c>
      <c r="AR266" s="164" t="s">
        <v>103</v>
      </c>
      <c r="AS266" s="164" t="s">
        <v>103</v>
      </c>
      <c r="AT266" s="164" t="s">
        <v>103</v>
      </c>
      <c r="AU266" s="164" t="s">
        <v>103</v>
      </c>
      <c r="AV266" s="164" t="s">
        <v>103</v>
      </c>
      <c r="AW266" s="164" t="s">
        <v>103</v>
      </c>
      <c r="AX266" s="164" t="s">
        <v>103</v>
      </c>
      <c r="AY266" s="164" t="s">
        <v>103</v>
      </c>
      <c r="AZ266" s="164" t="s">
        <v>103</v>
      </c>
      <c r="BA266" s="164" t="s">
        <v>103</v>
      </c>
      <c r="BB266" s="164" t="s">
        <v>103</v>
      </c>
      <c r="BC266" s="164" t="s">
        <v>103</v>
      </c>
      <c r="BD266" s="164" t="s">
        <v>103</v>
      </c>
      <c r="BE266" s="164" t="s">
        <v>103</v>
      </c>
      <c r="BF266" s="164" t="s">
        <v>103</v>
      </c>
      <c r="BG266" s="164" t="s">
        <v>103</v>
      </c>
      <c r="BH266" s="164" t="s">
        <v>103</v>
      </c>
      <c r="BI266" s="164" t="s">
        <v>103</v>
      </c>
      <c r="BJ266" s="164" t="s">
        <v>103</v>
      </c>
      <c r="BK266" s="164" t="s">
        <v>103</v>
      </c>
      <c r="BL266" s="164" t="s">
        <v>103</v>
      </c>
      <c r="BM266" s="164" t="s">
        <v>103</v>
      </c>
      <c r="BN266" s="164">
        <v>3.2399999999999998E-2</v>
      </c>
      <c r="BO266" s="164">
        <v>0.1002</v>
      </c>
      <c r="BP266" s="164">
        <v>1.06E-2</v>
      </c>
      <c r="BQ266" s="164">
        <v>8.5699999999999998E-2</v>
      </c>
      <c r="BR266" s="164">
        <v>9.8000000000000004E-2</v>
      </c>
      <c r="BS266" s="164">
        <v>0.13530381448093887</v>
      </c>
      <c r="BT266" s="164">
        <v>0.1168</v>
      </c>
      <c r="BU266" s="164">
        <v>0.1575</v>
      </c>
    </row>
    <row r="267" spans="2:73" outlineLevel="1">
      <c r="F267" s="164"/>
      <c r="G267" s="164"/>
      <c r="H267" s="164"/>
      <c r="I267" s="164"/>
      <c r="J267" s="164"/>
      <c r="K267" s="164"/>
      <c r="L267" s="164"/>
      <c r="M267" s="164"/>
      <c r="N267" s="164"/>
      <c r="O267" s="164"/>
      <c r="P267" s="164"/>
      <c r="Q267" s="164"/>
      <c r="R267" s="164"/>
      <c r="S267" s="164"/>
      <c r="T267" s="164"/>
      <c r="U267" s="164"/>
      <c r="V267" s="164"/>
      <c r="W267" s="164"/>
      <c r="X267" s="164"/>
      <c r="Y267" s="164"/>
      <c r="Z267" s="164"/>
      <c r="AA267" s="164"/>
      <c r="AB267" s="164"/>
      <c r="AC267" s="164"/>
      <c r="AD267" s="164"/>
      <c r="AE267" s="164"/>
      <c r="AF267" s="164"/>
      <c r="AG267" s="164"/>
      <c r="AH267" s="164"/>
      <c r="AI267" s="164"/>
      <c r="AJ267" s="164"/>
      <c r="AK267" s="164"/>
      <c r="AL267" s="164"/>
      <c r="AM267" s="164"/>
      <c r="AN267" s="164"/>
      <c r="AO267" s="164"/>
      <c r="AP267" s="164"/>
      <c r="AQ267" s="164"/>
      <c r="AR267" s="164"/>
      <c r="AS267" s="164"/>
      <c r="AT267" s="164"/>
      <c r="AU267" s="164"/>
      <c r="AV267" s="164"/>
      <c r="AW267" s="164"/>
      <c r="AX267" s="164"/>
      <c r="AY267" s="164"/>
      <c r="AZ267" s="164"/>
      <c r="BA267" s="164"/>
      <c r="BB267" s="164"/>
      <c r="BC267" s="164"/>
      <c r="BD267" s="164"/>
      <c r="BE267" s="164"/>
      <c r="BF267" s="164"/>
      <c r="BG267" s="164"/>
      <c r="BH267" s="164"/>
      <c r="BI267" s="164"/>
      <c r="BJ267" s="164"/>
      <c r="BK267" s="164"/>
      <c r="BL267" s="164"/>
      <c r="BM267" s="164"/>
      <c r="BN267" s="164"/>
      <c r="BO267" s="164"/>
      <c r="BP267" s="164"/>
      <c r="BQ267" s="164"/>
      <c r="BR267" s="164"/>
      <c r="BS267" s="164"/>
      <c r="BT267" s="164"/>
      <c r="BU267" s="164"/>
    </row>
    <row r="268" spans="2:73" ht="14.5">
      <c r="B268" s="180" t="s">
        <v>226</v>
      </c>
      <c r="F268" s="185">
        <f>SUMPRODUCT(F252:F266,F170:F184)/F186</f>
        <v>6.7000000000000002E-3</v>
      </c>
      <c r="G268" s="185">
        <f t="shared" ref="G268:BR268" si="68">SUMPRODUCT(G252:G266,G170:G184)/G186</f>
        <v>0.1086</v>
      </c>
      <c r="H268" s="185">
        <f t="shared" si="68"/>
        <v>-3.76622239988414E-2</v>
      </c>
      <c r="I268" s="185">
        <f t="shared" si="68"/>
        <v>0.12959999999999999</v>
      </c>
      <c r="J268" s="185">
        <f t="shared" si="68"/>
        <v>1.89E-2</v>
      </c>
      <c r="K268" s="185">
        <f t="shared" si="68"/>
        <v>9.870000000000001E-2</v>
      </c>
      <c r="L268" s="185">
        <f t="shared" si="68"/>
        <v>0.13539999999999999</v>
      </c>
      <c r="M268" s="185">
        <f t="shared" si="68"/>
        <v>8.3299999999999999E-2</v>
      </c>
      <c r="N268" s="185">
        <f t="shared" si="68"/>
        <v>5.6687491400484367E-2</v>
      </c>
      <c r="O268" s="185">
        <f t="shared" si="68"/>
        <v>0.12779245891506594</v>
      </c>
      <c r="P268" s="185">
        <f t="shared" si="68"/>
        <v>3.8119344219681557E-2</v>
      </c>
      <c r="Q268" s="185">
        <f t="shared" si="68"/>
        <v>3.2200412102343527E-2</v>
      </c>
      <c r="R268" s="185">
        <f t="shared" si="68"/>
        <v>6.7774814955359364E-2</v>
      </c>
      <c r="S268" s="185">
        <f t="shared" si="68"/>
        <v>0.10559504204316852</v>
      </c>
      <c r="T268" s="185">
        <f t="shared" si="68"/>
        <v>-0.43320721946208018</v>
      </c>
      <c r="U268" s="185">
        <f t="shared" si="68"/>
        <v>-0.8112463377678002</v>
      </c>
      <c r="V268" s="185">
        <f t="shared" si="68"/>
        <v>-0.50129892112095575</v>
      </c>
      <c r="W268" s="185">
        <f t="shared" si="68"/>
        <v>-0.41317514749681505</v>
      </c>
      <c r="X268" s="185">
        <f t="shared" si="68"/>
        <v>-0.46754292077289783</v>
      </c>
      <c r="Y268" s="185">
        <f t="shared" si="68"/>
        <v>-0.13061635870450511</v>
      </c>
      <c r="Z268" s="185">
        <f t="shared" si="68"/>
        <v>-9.3548931408398664E-2</v>
      </c>
      <c r="AA268" s="185">
        <f t="shared" si="68"/>
        <v>-3.8944267704869535E-2</v>
      </c>
      <c r="AB268" s="185">
        <f t="shared" si="68"/>
        <v>-5.9172521930153398E-2</v>
      </c>
      <c r="AC268" s="185">
        <f t="shared" si="68"/>
        <v>-0.10169294451118562</v>
      </c>
      <c r="AD268" s="185">
        <f t="shared" si="68"/>
        <v>-0.20758138301237863</v>
      </c>
      <c r="AE268" s="185">
        <f t="shared" si="68"/>
        <v>-0.16805899994090104</v>
      </c>
      <c r="AF268" s="185">
        <f t="shared" si="68"/>
        <v>0.33032016876412734</v>
      </c>
      <c r="AG268" s="185">
        <f t="shared" si="68"/>
        <v>44.163467446858853</v>
      </c>
      <c r="AH268" s="185">
        <f t="shared" si="68"/>
        <v>14.778996167167808</v>
      </c>
      <c r="AI268" s="185">
        <f t="shared" si="68"/>
        <v>4.7868722056325606</v>
      </c>
      <c r="AJ268" s="185">
        <f t="shared" si="68"/>
        <v>0.85480043981328735</v>
      </c>
      <c r="AK268" s="185">
        <f t="shared" si="68"/>
        <v>0.50146966059631159</v>
      </c>
      <c r="AL268" s="185">
        <f t="shared" si="68"/>
        <v>6.8353525727726044E-2</v>
      </c>
      <c r="AM268" s="185">
        <f t="shared" si="68"/>
        <v>0.11038160053658984</v>
      </c>
      <c r="AN268" s="185">
        <f t="shared" si="68"/>
        <v>8.6095174474348085E-2</v>
      </c>
      <c r="AO268" s="185">
        <f t="shared" si="68"/>
        <v>9.2501425184732713E-2</v>
      </c>
      <c r="AP268" s="185">
        <f t="shared" si="68"/>
        <v>0.12687934170431664</v>
      </c>
      <c r="AQ268" s="185">
        <f t="shared" si="68"/>
        <v>0.13732342116364202</v>
      </c>
      <c r="AR268" s="185">
        <f t="shared" si="68"/>
        <v>0.60145663688389894</v>
      </c>
      <c r="AS268" s="185">
        <f t="shared" si="68"/>
        <v>0.74938012970008183</v>
      </c>
      <c r="AT268" s="185">
        <f t="shared" si="68"/>
        <v>0.30010946234682723</v>
      </c>
      <c r="AU268" s="185">
        <f t="shared" si="68"/>
        <v>0.21764962480388417</v>
      </c>
      <c r="AV268" s="185">
        <f t="shared" si="68"/>
        <v>0.10399742822008719</v>
      </c>
      <c r="AW268" s="185">
        <f t="shared" si="68"/>
        <v>0.12942356275789607</v>
      </c>
      <c r="AX268" s="185">
        <f t="shared" si="68"/>
        <v>0.12730081890972483</v>
      </c>
      <c r="AY268" s="185">
        <f t="shared" si="68"/>
        <v>9.4208776620232526E-2</v>
      </c>
      <c r="AZ268" s="185">
        <f t="shared" si="68"/>
        <v>6.7923476583259507E-2</v>
      </c>
      <c r="BA268" s="185">
        <f t="shared" si="68"/>
        <v>7.9623651372863424E-2</v>
      </c>
      <c r="BB268" s="185">
        <f t="shared" si="68"/>
        <v>0.19095442806317389</v>
      </c>
      <c r="BC268" s="185">
        <f t="shared" si="68"/>
        <v>6.4991842082430556E-2</v>
      </c>
      <c r="BD268" s="185">
        <f t="shared" si="68"/>
        <v>8.5473949892518025E-2</v>
      </c>
      <c r="BE268" s="185">
        <f t="shared" si="68"/>
        <v>7.2591102595971225E-3</v>
      </c>
      <c r="BF268" s="185">
        <f t="shared" si="68"/>
        <v>-7.2125305265726023E-3</v>
      </c>
      <c r="BG268" s="185">
        <f t="shared" si="68"/>
        <v>6.3255053622667423E-2</v>
      </c>
      <c r="BH268" s="185">
        <f t="shared" si="68"/>
        <v>7.9530184305918961E-2</v>
      </c>
      <c r="BI268" s="185">
        <f t="shared" si="68"/>
        <v>2.7597024280137258E-2</v>
      </c>
      <c r="BJ268" s="185">
        <f t="shared" si="68"/>
        <v>3.2499073952576618E-2</v>
      </c>
      <c r="BK268" s="185">
        <f t="shared" si="68"/>
        <v>5.9788663501310199E-3</v>
      </c>
      <c r="BL268" s="185">
        <f t="shared" si="68"/>
        <v>6.0880390066653432E-2</v>
      </c>
      <c r="BM268" s="185">
        <f t="shared" si="68"/>
        <v>6.7690310250868371E-2</v>
      </c>
      <c r="BN268" s="185">
        <f t="shared" si="68"/>
        <v>3.8721301150689995E-2</v>
      </c>
      <c r="BO268" s="185">
        <f t="shared" si="68"/>
        <v>6.58284192751976E-2</v>
      </c>
      <c r="BP268" s="185">
        <f t="shared" si="68"/>
        <v>0.14943405398188425</v>
      </c>
      <c r="BQ268" s="185">
        <f t="shared" si="68"/>
        <v>-1.2968641795819637E-2</v>
      </c>
      <c r="BR268" s="185">
        <f t="shared" si="68"/>
        <v>9.4463961833713014E-2</v>
      </c>
      <c r="BS268" s="185">
        <f t="shared" ref="BS268:BU268" si="69">SUMPRODUCT(BS252:BS266,BS170:BS184)/BS186</f>
        <v>9.2880602832008066E-2</v>
      </c>
      <c r="BT268" s="185">
        <f t="shared" si="69"/>
        <v>6.4334976585258385E-2</v>
      </c>
      <c r="BU268" s="185">
        <f t="shared" si="69"/>
        <v>0.11336205145981443</v>
      </c>
    </row>
    <row r="269" spans="2:73">
      <c r="B269" s="180"/>
      <c r="F269" s="164"/>
      <c r="G269" s="164"/>
      <c r="H269" s="164"/>
      <c r="I269" s="164"/>
      <c r="J269" s="164"/>
      <c r="K269" s="164"/>
      <c r="L269" s="164"/>
      <c r="M269" s="164"/>
      <c r="N269" s="164"/>
      <c r="O269" s="164"/>
      <c r="P269" s="164"/>
      <c r="Q269" s="164"/>
      <c r="R269" s="164"/>
      <c r="S269" s="164"/>
      <c r="T269" s="164"/>
      <c r="U269" s="164"/>
      <c r="V269" s="164"/>
      <c r="W269" s="164"/>
      <c r="X269" s="164"/>
      <c r="Y269" s="164"/>
      <c r="Z269" s="164"/>
      <c r="AA269" s="164"/>
      <c r="AB269" s="164"/>
      <c r="AC269" s="164"/>
      <c r="AD269" s="164"/>
      <c r="AE269" s="164"/>
      <c r="AF269" s="164"/>
      <c r="AG269" s="164"/>
      <c r="AH269" s="164"/>
      <c r="AI269" s="164"/>
      <c r="AJ269" s="164"/>
      <c r="AK269" s="164"/>
      <c r="AL269" s="164"/>
      <c r="AM269" s="164"/>
      <c r="AN269" s="164"/>
      <c r="AO269" s="164"/>
      <c r="AP269" s="164"/>
      <c r="AQ269" s="164"/>
      <c r="AR269" s="164"/>
      <c r="AS269" s="164"/>
      <c r="AT269" s="164"/>
      <c r="AU269" s="164"/>
      <c r="AV269" s="164"/>
      <c r="AW269" s="164"/>
      <c r="AX269" s="164"/>
      <c r="AY269" s="164"/>
      <c r="AZ269" s="164"/>
      <c r="BA269" s="164"/>
      <c r="BB269" s="164"/>
      <c r="BC269" s="164"/>
      <c r="BD269" s="164"/>
      <c r="BE269" s="164"/>
      <c r="BF269" s="164"/>
      <c r="BG269" s="164"/>
      <c r="BH269" s="164"/>
      <c r="BI269" s="164"/>
      <c r="BJ269" s="164"/>
      <c r="BK269" s="164"/>
      <c r="BL269" s="164"/>
      <c r="BM269" s="164"/>
      <c r="BN269" s="164"/>
      <c r="BO269" s="164"/>
      <c r="BP269" s="164"/>
      <c r="BQ269" s="164"/>
      <c r="BR269" s="164"/>
      <c r="BS269" s="164"/>
      <c r="BT269" s="164"/>
      <c r="BU269" s="164"/>
    </row>
    <row r="270" spans="2:73">
      <c r="B270" s="162" t="s">
        <v>135</v>
      </c>
      <c r="C270" s="168"/>
      <c r="D270" s="168"/>
      <c r="F270" s="170"/>
      <c r="G270" s="170"/>
      <c r="H270" s="170"/>
      <c r="I270" s="170"/>
      <c r="J270" s="170"/>
      <c r="K270" s="170"/>
      <c r="L270" s="170"/>
      <c r="M270" s="170"/>
      <c r="N270" s="170"/>
      <c r="O270" s="170"/>
      <c r="P270" s="170"/>
      <c r="Q270" s="171"/>
      <c r="R270" s="170"/>
      <c r="S270" s="170"/>
      <c r="T270" s="170"/>
      <c r="U270" s="170"/>
      <c r="V270" s="170"/>
      <c r="W270" s="170"/>
      <c r="X270" s="170"/>
      <c r="Y270" s="170"/>
      <c r="Z270" s="170"/>
      <c r="AA270" s="170"/>
      <c r="AB270" s="170"/>
      <c r="AC270" s="170"/>
      <c r="AD270" s="170"/>
      <c r="AE270" s="170"/>
      <c r="AF270" s="170"/>
      <c r="AG270" s="170"/>
      <c r="AH270" s="170"/>
      <c r="AI270" s="170"/>
      <c r="AJ270" s="170"/>
      <c r="AK270" s="170"/>
      <c r="AL270" s="170"/>
      <c r="AM270" s="170"/>
      <c r="AN270" s="170"/>
      <c r="AO270" s="172"/>
      <c r="AP270" s="173"/>
      <c r="AQ270" s="173"/>
      <c r="AR270" s="173"/>
      <c r="AS270" s="173"/>
      <c r="AT270" s="173"/>
      <c r="AU270" s="173"/>
      <c r="AV270" s="173"/>
      <c r="AW270" s="173"/>
      <c r="AX270" s="173"/>
      <c r="AY270" s="173"/>
      <c r="AZ270" s="173"/>
      <c r="BA270" s="173"/>
      <c r="BB270" s="173"/>
      <c r="BC270" s="173"/>
      <c r="BD270" s="173"/>
      <c r="BE270" s="173"/>
      <c r="BF270" s="173"/>
      <c r="BG270" s="173"/>
      <c r="BH270" s="173"/>
      <c r="BI270" s="173"/>
      <c r="BJ270" s="173"/>
      <c r="BK270" s="173"/>
      <c r="BL270" s="173"/>
      <c r="BM270" s="173"/>
      <c r="BN270" s="173"/>
      <c r="BO270" s="173"/>
      <c r="BP270" s="173"/>
      <c r="BQ270" s="173"/>
      <c r="BR270" s="173"/>
      <c r="BS270" s="173"/>
      <c r="BT270" s="173"/>
      <c r="BU270" s="173"/>
    </row>
    <row r="272" spans="2:73" outlineLevel="1">
      <c r="B272" s="163" t="s">
        <v>52</v>
      </c>
      <c r="F272" s="164">
        <v>4.02E-2</v>
      </c>
      <c r="G272" s="164">
        <v>9.9299999999999999E-2</v>
      </c>
      <c r="H272" s="164">
        <v>2.9703315282395601E-2</v>
      </c>
      <c r="I272" s="164">
        <v>8.09E-2</v>
      </c>
      <c r="J272" s="164">
        <v>0.1086</v>
      </c>
      <c r="K272" s="164">
        <v>0.1038</v>
      </c>
      <c r="L272" s="164">
        <v>0.10290000000000001</v>
      </c>
      <c r="M272" s="164">
        <v>7.5300000000000006E-2</v>
      </c>
      <c r="N272" s="164">
        <v>6.2E-2</v>
      </c>
      <c r="O272" s="164">
        <v>9.1800000000000007E-2</v>
      </c>
      <c r="P272" s="164">
        <v>4.5400000000000003E-2</v>
      </c>
      <c r="Q272" s="164">
        <v>7.6799999999999993E-2</v>
      </c>
      <c r="R272" s="164">
        <v>0.13650000000000001</v>
      </c>
      <c r="S272" s="164">
        <v>0.1174</v>
      </c>
      <c r="T272" s="164">
        <v>-0.36299999999999999</v>
      </c>
      <c r="U272" s="164">
        <v>-1</v>
      </c>
      <c r="V272" s="164">
        <v>-0.99060000000000004</v>
      </c>
      <c r="W272" s="164">
        <v>-0.98480000000000001</v>
      </c>
      <c r="X272" s="164">
        <v>-0.68589999999999995</v>
      </c>
      <c r="Y272" s="164">
        <v>-0.32200000000000001</v>
      </c>
      <c r="Z272" s="164">
        <v>-0.2145</v>
      </c>
      <c r="AA272" s="164">
        <v>-0.1265</v>
      </c>
      <c r="AB272" s="164">
        <v>-7.3400000000000007E-2</v>
      </c>
      <c r="AC272" s="164">
        <v>-0.14269999999999999</v>
      </c>
      <c r="AD272" s="164">
        <v>-7.8200000000000006E-2</v>
      </c>
      <c r="AE272" s="164">
        <v>-0.10150000000000001</v>
      </c>
      <c r="AF272" s="164">
        <v>9.74E-2</v>
      </c>
      <c r="AG272" s="164">
        <v>371.86250000000001</v>
      </c>
      <c r="AH272" s="164">
        <v>85.710999999999999</v>
      </c>
      <c r="AI272" s="164">
        <v>33.168399999999998</v>
      </c>
      <c r="AJ272" s="164">
        <v>1.7988</v>
      </c>
      <c r="AK272" s="164">
        <v>1.4895</v>
      </c>
      <c r="AL272" s="164">
        <v>0.35649999999999998</v>
      </c>
      <c r="AM272" s="164">
        <v>0.22720000000000001</v>
      </c>
      <c r="AN272" s="164">
        <v>0.18709999999999999</v>
      </c>
      <c r="AO272" s="164">
        <v>0.25490000000000002</v>
      </c>
      <c r="AP272" s="164">
        <v>0.1207</v>
      </c>
      <c r="AQ272" s="164">
        <v>0.10440000000000001</v>
      </c>
      <c r="AR272" s="164">
        <v>0.16569999999999999</v>
      </c>
      <c r="AS272" s="164">
        <v>0.13070000000000001</v>
      </c>
      <c r="AT272" s="164">
        <v>0.22670000000000001</v>
      </c>
      <c r="AU272" s="164">
        <v>0.1113</v>
      </c>
      <c r="AV272" s="164">
        <v>0.12970000000000001</v>
      </c>
      <c r="AW272" s="164">
        <v>0.16839999999999999</v>
      </c>
      <c r="AX272" s="164">
        <v>0.1865</v>
      </c>
      <c r="AY272" s="164">
        <v>0.18970000000000001</v>
      </c>
      <c r="AZ272" s="164">
        <v>0.161</v>
      </c>
      <c r="BA272" s="164">
        <v>0.1391</v>
      </c>
      <c r="BB272" s="164">
        <v>0.161</v>
      </c>
      <c r="BC272" s="164">
        <v>0.13400000000000001</v>
      </c>
      <c r="BD272" s="164">
        <v>0.127</v>
      </c>
      <c r="BE272" s="164">
        <v>5.7799999999999997E-2</v>
      </c>
      <c r="BF272" s="164">
        <v>7.6114756235360126E-2</v>
      </c>
      <c r="BG272" s="164">
        <v>0.12052833675267971</v>
      </c>
      <c r="BH272" s="164">
        <v>8.5000000000000006E-2</v>
      </c>
      <c r="BI272" s="164">
        <v>6.1428954604888508E-2</v>
      </c>
      <c r="BJ272" s="164">
        <v>3.9695224021068176E-2</v>
      </c>
      <c r="BK272" s="164">
        <v>2.53663065504783E-3</v>
      </c>
      <c r="BL272" s="164">
        <v>3.5410327777649631E-2</v>
      </c>
      <c r="BM272" s="164">
        <v>3.2343487406235161E-2</v>
      </c>
      <c r="BN272" s="164">
        <v>3.3962680689753721E-2</v>
      </c>
      <c r="BO272" s="164">
        <v>1.1889825749468397E-2</v>
      </c>
      <c r="BP272" s="164">
        <v>4.292641117607543E-2</v>
      </c>
      <c r="BQ272" s="164">
        <v>-8.1674135032523409E-3</v>
      </c>
      <c r="BR272" s="164">
        <v>7.9000000000000001E-2</v>
      </c>
      <c r="BS272" s="164">
        <v>7.7999999999999996E-3</v>
      </c>
      <c r="BT272" s="164">
        <v>4.3999999999999997E-2</v>
      </c>
      <c r="BU272" s="164">
        <v>2.0819549250512326E-2</v>
      </c>
    </row>
    <row r="273" spans="2:73" outlineLevel="1">
      <c r="B273" s="163" t="s">
        <v>56</v>
      </c>
      <c r="F273" s="164" t="s">
        <v>103</v>
      </c>
      <c r="G273" s="164" t="s">
        <v>103</v>
      </c>
      <c r="H273" s="164" t="s">
        <v>103</v>
      </c>
      <c r="I273" s="164" t="s">
        <v>103</v>
      </c>
      <c r="J273" s="164" t="s">
        <v>103</v>
      </c>
      <c r="K273" s="164" t="s">
        <v>103</v>
      </c>
      <c r="L273" s="164" t="s">
        <v>103</v>
      </c>
      <c r="M273" s="164" t="s">
        <v>103</v>
      </c>
      <c r="N273" s="164" t="s">
        <v>103</v>
      </c>
      <c r="O273" s="164" t="s">
        <v>103</v>
      </c>
      <c r="P273" s="164" t="s">
        <v>103</v>
      </c>
      <c r="Q273" s="164" t="s">
        <v>103</v>
      </c>
      <c r="R273" s="164">
        <v>9.0437900020008621E-2</v>
      </c>
      <c r="S273" s="164">
        <v>9.8076424792254313E-2</v>
      </c>
      <c r="T273" s="164">
        <v>8.8149736166513781E-2</v>
      </c>
      <c r="U273" s="164">
        <v>0.1232632398635396</v>
      </c>
      <c r="V273" s="164">
        <v>0.11560809683051043</v>
      </c>
      <c r="W273" s="164">
        <v>8.7942249032357367E-2</v>
      </c>
      <c r="X273" s="164">
        <v>0.11745998949924608</v>
      </c>
      <c r="Y273" s="164">
        <v>0.11511344321986328</v>
      </c>
      <c r="Z273" s="164">
        <v>0.1462</v>
      </c>
      <c r="AA273" s="164">
        <v>0.09</v>
      </c>
      <c r="AB273" s="164">
        <v>9.4600000000000004E-2</v>
      </c>
      <c r="AC273" s="164">
        <v>0.1168</v>
      </c>
      <c r="AD273" s="164">
        <v>0.15959999999999999</v>
      </c>
      <c r="AE273" s="164">
        <v>0.15</v>
      </c>
      <c r="AF273" s="164">
        <v>-0.28000000000000003</v>
      </c>
      <c r="AG273" s="164">
        <v>0.1</v>
      </c>
      <c r="AH273" s="164">
        <v>2.5639126021173753</v>
      </c>
      <c r="AI273" s="164">
        <v>2.4573417146388232</v>
      </c>
      <c r="AJ273" s="164">
        <v>0.4646089041932584</v>
      </c>
      <c r="AK273" s="164">
        <v>0</v>
      </c>
      <c r="AL273" s="164">
        <v>0</v>
      </c>
      <c r="AM273" s="164">
        <v>0.15</v>
      </c>
      <c r="AN273" s="164">
        <v>0.17841048736915299</v>
      </c>
      <c r="AO273" s="164">
        <v>0.20026802754266315</v>
      </c>
      <c r="AP273" s="164">
        <v>0.18</v>
      </c>
      <c r="AQ273" s="164">
        <v>0.15</v>
      </c>
      <c r="AR273" s="164">
        <v>0.14680000000000001</v>
      </c>
      <c r="AS273" s="164">
        <v>0.15240000000000001</v>
      </c>
      <c r="AT273" s="164">
        <v>0.13669999999999999</v>
      </c>
      <c r="AU273" s="164">
        <v>9.7000000000000003E-2</v>
      </c>
      <c r="AV273" s="164">
        <v>9.7000000000000003E-2</v>
      </c>
      <c r="AW273" s="164">
        <v>1.4999999999999999E-2</v>
      </c>
      <c r="AX273" s="164">
        <v>0.114</v>
      </c>
      <c r="AY273" s="164">
        <v>0.11692312799373794</v>
      </c>
      <c r="AZ273" s="164">
        <v>9.5000000000000001E-2</v>
      </c>
      <c r="BA273" s="164">
        <v>0.09</v>
      </c>
      <c r="BB273" s="164">
        <v>-9.7000000000000003E-2</v>
      </c>
      <c r="BC273" s="164">
        <v>8.4000000000000005E-2</v>
      </c>
      <c r="BD273" s="164">
        <v>5.5E-2</v>
      </c>
      <c r="BE273" s="164">
        <v>6.5930516316544702E-2</v>
      </c>
      <c r="BF273" s="164">
        <v>6.5930516316544702E-2</v>
      </c>
      <c r="BG273" s="164">
        <v>6.5930516316544674E-2</v>
      </c>
      <c r="BH273" s="164">
        <v>8.4878793994695112E-2</v>
      </c>
      <c r="BI273" s="164">
        <v>6.4783484002655323E-2</v>
      </c>
      <c r="BJ273" s="164">
        <v>5.2338365751712468E-2</v>
      </c>
      <c r="BK273" s="164">
        <v>5.9131733559176336E-2</v>
      </c>
      <c r="BL273" s="164">
        <v>4.5486543399751111E-2</v>
      </c>
      <c r="BM273" s="164">
        <v>4.7152065323571968E-2</v>
      </c>
      <c r="BN273" s="164">
        <v>8.3613072980595948E-2</v>
      </c>
      <c r="BO273" s="164">
        <v>4.3997772963005222E-2</v>
      </c>
      <c r="BP273" s="164">
        <v>4.3731131135434032E-2</v>
      </c>
      <c r="BQ273" s="164">
        <v>3.8970651123503064E-2</v>
      </c>
      <c r="BR273" s="164">
        <v>3.9790852073212202E-2</v>
      </c>
      <c r="BS273" s="164">
        <v>4.695811700555752E-2</v>
      </c>
      <c r="BT273" s="164">
        <v>3.8960952432049778E-2</v>
      </c>
      <c r="BU273" s="164">
        <v>4.82E-2</v>
      </c>
    </row>
    <row r="274" spans="2:73" outlineLevel="1">
      <c r="B274" s="163" t="s">
        <v>60</v>
      </c>
      <c r="F274" s="164" t="s">
        <v>103</v>
      </c>
      <c r="G274" s="164" t="s">
        <v>103</v>
      </c>
      <c r="H274" s="164" t="s">
        <v>103</v>
      </c>
      <c r="I274" s="164" t="s">
        <v>103</v>
      </c>
      <c r="J274" s="164" t="s">
        <v>103</v>
      </c>
      <c r="K274" s="164" t="s">
        <v>103</v>
      </c>
      <c r="L274" s="164" t="s">
        <v>103</v>
      </c>
      <c r="M274" s="164" t="s">
        <v>103</v>
      </c>
      <c r="N274" s="164">
        <v>-5.202785576654434E-3</v>
      </c>
      <c r="O274" s="164">
        <v>1.0975703484969346E-2</v>
      </c>
      <c r="P274" s="164">
        <v>-6.8190113717145895E-2</v>
      </c>
      <c r="Q274" s="164">
        <v>-3.6217222782133685E-2</v>
      </c>
      <c r="R274" s="164">
        <v>-4.6592733920214346E-4</v>
      </c>
      <c r="S274" s="164">
        <v>1.5461393887955754E-2</v>
      </c>
      <c r="T274" s="164">
        <v>-0.25168363001466154</v>
      </c>
      <c r="U274" s="164">
        <v>-0.36730778161743416</v>
      </c>
      <c r="V274" s="164">
        <v>-0.10079701057446921</v>
      </c>
      <c r="W274" s="164">
        <v>-0.42748834679212055</v>
      </c>
      <c r="X274" s="164">
        <v>-0.33720088601246845</v>
      </c>
      <c r="Y274" s="164">
        <v>-0.214216070212223</v>
      </c>
      <c r="Z274" s="164">
        <v>-0.15693944441873231</v>
      </c>
      <c r="AA274" s="164">
        <v>-0.13842689975033318</v>
      </c>
      <c r="AB274" s="164">
        <v>-7.9964313395983866E-2</v>
      </c>
      <c r="AC274" s="164">
        <v>-0.28361342929284339</v>
      </c>
      <c r="AD274" s="164">
        <v>-5.4942015171668301E-2</v>
      </c>
      <c r="AE274" s="164">
        <v>-7.3999999999999996E-2</v>
      </c>
      <c r="AF274" s="164">
        <v>4.8166244809292325E-2</v>
      </c>
      <c r="AG274" s="164">
        <v>0.61119759560082065</v>
      </c>
      <c r="AH274" s="164">
        <v>0.37021192726834951</v>
      </c>
      <c r="AI274" s="164">
        <v>0.70471039001715408</v>
      </c>
      <c r="AJ274" s="164">
        <v>0.70595512173690222</v>
      </c>
      <c r="AK274" s="164">
        <v>0.36215602115125423</v>
      </c>
      <c r="AL274" s="164">
        <v>0.23400000000000001</v>
      </c>
      <c r="AM274" s="164">
        <v>0.16787286693119219</v>
      </c>
      <c r="AN274" s="164">
        <v>0.1164726003002019</v>
      </c>
      <c r="AO274" s="164">
        <v>0.54300000000000004</v>
      </c>
      <c r="AP274" s="164">
        <v>0.19842460959085995</v>
      </c>
      <c r="AQ274" s="164">
        <v>0.17961223916252078</v>
      </c>
      <c r="AR274" s="164">
        <v>0.93410418173114418</v>
      </c>
      <c r="AS274" s="164">
        <v>0.47553719325073796</v>
      </c>
      <c r="AT274" s="164">
        <v>0.44900000000000001</v>
      </c>
      <c r="AU274" s="164">
        <v>0.40500000000000003</v>
      </c>
      <c r="AV274" s="164">
        <v>0.21099999999999999</v>
      </c>
      <c r="AW274" s="164">
        <v>0.1321465333423526</v>
      </c>
      <c r="AX274" s="164">
        <v>0.15937999267845226</v>
      </c>
      <c r="AY274" s="164">
        <v>0.16011220643223112</v>
      </c>
      <c r="AZ274" s="164">
        <v>0.13200000000000001</v>
      </c>
      <c r="BA274" s="164">
        <v>0.13200000000000001</v>
      </c>
      <c r="BB274" s="164">
        <v>0.219</v>
      </c>
      <c r="BC274" s="164">
        <v>0.24299999999999999</v>
      </c>
      <c r="BD274" s="164">
        <v>0.16400000000000001</v>
      </c>
      <c r="BE274" s="164">
        <v>0.15134048374914499</v>
      </c>
      <c r="BF274" s="164">
        <v>0.40989858656794675</v>
      </c>
      <c r="BG274" s="164">
        <v>3.1936912525674099E-2</v>
      </c>
      <c r="BH274" s="164">
        <v>2.1797192066054016E-2</v>
      </c>
      <c r="BI274" s="164">
        <v>6.6240520246676482E-2</v>
      </c>
      <c r="BJ274" s="164">
        <v>4.2896985971182744E-2</v>
      </c>
      <c r="BK274" s="164">
        <v>3.7999999999999999E-2</v>
      </c>
      <c r="BL274" s="164">
        <v>2.829197978386877E-2</v>
      </c>
      <c r="BM274" s="164">
        <v>3.1947179995960973E-2</v>
      </c>
      <c r="BN274" s="164">
        <v>6.6224084668447869E-2</v>
      </c>
      <c r="BO274" s="164">
        <v>3.6926421278888233E-2</v>
      </c>
      <c r="BP274" s="164">
        <v>5.3951967677270174E-2</v>
      </c>
      <c r="BQ274" s="164">
        <v>1.3873975397379112E-2</v>
      </c>
      <c r="BR274" s="164">
        <v>0.221</v>
      </c>
      <c r="BS274" s="164">
        <v>8.6777094159286028E-2</v>
      </c>
      <c r="BT274" s="164">
        <v>7.9308884886589937E-2</v>
      </c>
      <c r="BU274" s="164">
        <v>3.0710832288638912E-2</v>
      </c>
    </row>
    <row r="275" spans="2:73" outlineLevel="1">
      <c r="B275" s="163" t="s">
        <v>64</v>
      </c>
      <c r="F275" s="164" t="s">
        <v>103</v>
      </c>
      <c r="G275" s="164" t="s">
        <v>103</v>
      </c>
      <c r="H275" s="164" t="s">
        <v>103</v>
      </c>
      <c r="I275" s="164" t="s">
        <v>103</v>
      </c>
      <c r="J275" s="164" t="s">
        <v>103</v>
      </c>
      <c r="K275" s="164" t="s">
        <v>103</v>
      </c>
      <c r="L275" s="164" t="s">
        <v>103</v>
      </c>
      <c r="M275" s="164" t="s">
        <v>103</v>
      </c>
      <c r="N275" s="164" t="s">
        <v>103</v>
      </c>
      <c r="O275" s="164" t="s">
        <v>103</v>
      </c>
      <c r="P275" s="164" t="s">
        <v>103</v>
      </c>
      <c r="Q275" s="164">
        <v>8.9462964095646136E-2</v>
      </c>
      <c r="R275" s="164">
        <v>4.3570824059318891E-2</v>
      </c>
      <c r="S275" s="164">
        <v>0.11839571329539877</v>
      </c>
      <c r="T275" s="164">
        <v>-0.41079045185887952</v>
      </c>
      <c r="U275" s="164">
        <v>-0.93368111503187057</v>
      </c>
      <c r="V275" s="164">
        <v>-0.9316389908784416</v>
      </c>
      <c r="W275" s="164">
        <v>-0.64740730479992159</v>
      </c>
      <c r="X275" s="164">
        <v>-0.28944880520537619</v>
      </c>
      <c r="Y275" s="164">
        <v>-0.22303578830657822</v>
      </c>
      <c r="Z275" s="164">
        <v>-0.19873758752327797</v>
      </c>
      <c r="AA275" s="164">
        <v>-4.1135511688434101E-2</v>
      </c>
      <c r="AB275" s="164">
        <v>2.5919940460928936E-2</v>
      </c>
      <c r="AC275" s="164">
        <v>2.7314738990751541E-2</v>
      </c>
      <c r="AD275" s="164">
        <v>1.7971643233795742E-2</v>
      </c>
      <c r="AE275" s="164">
        <v>-6.7533716160677271E-2</v>
      </c>
      <c r="AF275" s="164">
        <v>-0.28338738914994521</v>
      </c>
      <c r="AG275" s="164">
        <v>6.8849916921937346</v>
      </c>
      <c r="AH275" s="164">
        <v>14.054057084008624</v>
      </c>
      <c r="AI275" s="164">
        <v>1.9288536108445768</v>
      </c>
      <c r="AJ275" s="164">
        <v>0.99299999999999999</v>
      </c>
      <c r="AK275" s="164">
        <v>0.73</v>
      </c>
      <c r="AL275" s="164">
        <v>0.16</v>
      </c>
      <c r="AM275" s="164">
        <v>0.32807780141227538</v>
      </c>
      <c r="AN275" s="164">
        <v>0.18</v>
      </c>
      <c r="AO275" s="164">
        <v>0.23278891375291177</v>
      </c>
      <c r="AP275" s="164">
        <v>0.17</v>
      </c>
      <c r="AQ275" s="164">
        <v>0.33</v>
      </c>
      <c r="AR275" s="164">
        <v>2.4</v>
      </c>
      <c r="AS275" s="164">
        <v>1.1468287749819055</v>
      </c>
      <c r="AT275" s="164">
        <v>0.34</v>
      </c>
      <c r="AU275" s="164">
        <v>0.37267895284272878</v>
      </c>
      <c r="AV275" s="164">
        <v>-0.02</v>
      </c>
      <c r="AW275" s="164">
        <v>0.09</v>
      </c>
      <c r="AX275" s="164">
        <v>0.59607040194918004</v>
      </c>
      <c r="AY275" s="164">
        <v>0.16</v>
      </c>
      <c r="AZ275" s="164">
        <v>0.19</v>
      </c>
      <c r="BA275" s="164">
        <v>0.14000000000000001</v>
      </c>
      <c r="BB275" s="164">
        <v>0.17599999999999999</v>
      </c>
      <c r="BC275" s="164">
        <v>0.14000000000000001</v>
      </c>
      <c r="BD275" s="164">
        <v>5.5E-2</v>
      </c>
      <c r="BE275" s="164">
        <v>0.20877572109221099</v>
      </c>
      <c r="BF275" s="164">
        <v>0.10533246866602441</v>
      </c>
      <c r="BG275" s="164">
        <v>9.2399999999999996E-2</v>
      </c>
      <c r="BH275" s="164">
        <v>0.17914767250702401</v>
      </c>
      <c r="BI275" s="164">
        <v>4.7620765401546805E-2</v>
      </c>
      <c r="BJ275" s="164">
        <v>5.859080377106185E-2</v>
      </c>
      <c r="BK275" s="164">
        <v>3.8530830793601645E-2</v>
      </c>
      <c r="BL275" s="164">
        <v>4.3955537506064513E-2</v>
      </c>
      <c r="BM275" s="164">
        <v>5.4144080290486674E-2</v>
      </c>
      <c r="BN275" s="164">
        <v>3.0189843414296869E-2</v>
      </c>
      <c r="BO275" s="164">
        <v>2.4870515280756234E-2</v>
      </c>
      <c r="BP275" s="164">
        <v>5.6160159263161757E-2</v>
      </c>
      <c r="BQ275" s="164">
        <v>2.4753789582957264E-2</v>
      </c>
      <c r="BR275" s="164">
        <v>4.1902719337602701E-2</v>
      </c>
      <c r="BS275" s="164">
        <v>2.5574196036373786E-2</v>
      </c>
      <c r="BT275" s="164">
        <v>4.3760427383351175E-2</v>
      </c>
      <c r="BU275" s="164">
        <v>3.2806363042338749E-2</v>
      </c>
    </row>
    <row r="276" spans="2:73" outlineLevel="1">
      <c r="B276" s="163" t="s">
        <v>84</v>
      </c>
      <c r="F276" s="164" t="s">
        <v>103</v>
      </c>
      <c r="G276" s="164" t="s">
        <v>103</v>
      </c>
      <c r="H276" s="164" t="s">
        <v>103</v>
      </c>
      <c r="I276" s="164" t="s">
        <v>103</v>
      </c>
      <c r="J276" s="164" t="s">
        <v>103</v>
      </c>
      <c r="K276" s="164" t="s">
        <v>103</v>
      </c>
      <c r="L276" s="164" t="s">
        <v>103</v>
      </c>
      <c r="M276" s="164" t="s">
        <v>103</v>
      </c>
      <c r="N276" s="164" t="s">
        <v>103</v>
      </c>
      <c r="O276" s="164" t="s">
        <v>103</v>
      </c>
      <c r="P276" s="164" t="s">
        <v>103</v>
      </c>
      <c r="Q276" s="164">
        <v>1.3883393431956659E-2</v>
      </c>
      <c r="R276" s="164">
        <v>6.9898618428524628E-2</v>
      </c>
      <c r="S276" s="164">
        <v>3.2967793829169256E-2</v>
      </c>
      <c r="T276" s="164">
        <v>5.0607343852757447E-2</v>
      </c>
      <c r="U276" s="164">
        <v>0.10359969666899516</v>
      </c>
      <c r="V276" s="164">
        <v>-0.80459069185159204</v>
      </c>
      <c r="W276" s="164">
        <v>-0.57970036743034448</v>
      </c>
      <c r="X276" s="164">
        <v>-0.52589698432530052</v>
      </c>
      <c r="Y276" s="164">
        <v>-0.29038532446402243</v>
      </c>
      <c r="Z276" s="164">
        <v>-0.1729</v>
      </c>
      <c r="AA276" s="164">
        <v>-7.3300000000000004E-2</v>
      </c>
      <c r="AB276" s="164">
        <v>1.0800000000000001E-2</v>
      </c>
      <c r="AC276" s="164">
        <v>9.9699999999999997E-2</v>
      </c>
      <c r="AD276" s="164">
        <v>9.6100000000000005E-2</v>
      </c>
      <c r="AE276" s="164">
        <v>0.15310000000000001</v>
      </c>
      <c r="AF276" s="164">
        <v>-2.52E-2</v>
      </c>
      <c r="AG276" s="164">
        <v>1</v>
      </c>
      <c r="AH276" s="164">
        <v>1</v>
      </c>
      <c r="AI276" s="164">
        <v>1</v>
      </c>
      <c r="AJ276" s="164">
        <v>1.0892999999999999</v>
      </c>
      <c r="AK276" s="164">
        <v>0.75</v>
      </c>
      <c r="AL276" s="164">
        <v>0.28999999999999998</v>
      </c>
      <c r="AM276" s="164">
        <v>0.38</v>
      </c>
      <c r="AN276" s="164">
        <v>0.32540000000000002</v>
      </c>
      <c r="AO276" s="164">
        <v>0.21820000000000001</v>
      </c>
      <c r="AP276" s="164">
        <v>0.1741</v>
      </c>
      <c r="AQ276" s="164">
        <v>0.20349999999999999</v>
      </c>
      <c r="AR276" s="164">
        <v>0.43</v>
      </c>
      <c r="AS276" s="164">
        <v>0.4</v>
      </c>
      <c r="AT276" s="164">
        <v>0.4</v>
      </c>
      <c r="AU276" s="164">
        <v>0.26</v>
      </c>
      <c r="AV276" s="164">
        <v>0.16</v>
      </c>
      <c r="AW276" s="164">
        <v>0.09</v>
      </c>
      <c r="AX276" s="164">
        <v>0.13</v>
      </c>
      <c r="AY276" s="164">
        <v>0.14000000000000001</v>
      </c>
      <c r="AZ276" s="164">
        <v>0.12</v>
      </c>
      <c r="BA276" s="164">
        <v>0.16</v>
      </c>
      <c r="BB276" s="164">
        <v>0.13600000000000001</v>
      </c>
      <c r="BC276" s="164">
        <v>7.6999999999999999E-2</v>
      </c>
      <c r="BD276" s="164">
        <v>8.2000000000000003E-2</v>
      </c>
      <c r="BE276" s="164">
        <v>3.44E-2</v>
      </c>
      <c r="BF276" s="164">
        <v>3.2099999999999997E-2</v>
      </c>
      <c r="BG276" s="164">
        <v>5.8000000000000003E-2</v>
      </c>
      <c r="BH276" s="164">
        <v>4.3999999999999997E-2</v>
      </c>
      <c r="BI276" s="164">
        <v>3.4000000000000002E-2</v>
      </c>
      <c r="BJ276" s="164">
        <v>4.2000000000000003E-2</v>
      </c>
      <c r="BK276" s="164">
        <v>2.587451081164871E-2</v>
      </c>
      <c r="BL276" s="164">
        <v>2.2992550617932928E-3</v>
      </c>
      <c r="BM276" s="164">
        <v>-5.5824398199243452E-3</v>
      </c>
      <c r="BN276" s="164">
        <v>1.61E-2</v>
      </c>
      <c r="BO276" s="164">
        <v>1.2485277617586776E-2</v>
      </c>
      <c r="BP276" s="164">
        <v>5.4482722281343321E-2</v>
      </c>
      <c r="BQ276" s="164">
        <v>-8.245541827530678E-3</v>
      </c>
      <c r="BR276" s="164">
        <v>3.5999999999999997E-2</v>
      </c>
      <c r="BS276" s="164">
        <v>3.2000000000000001E-2</v>
      </c>
      <c r="BT276" s="164">
        <v>1.0870558340054348E-2</v>
      </c>
      <c r="BU276" s="164">
        <v>1.4940324561856899E-2</v>
      </c>
    </row>
    <row r="277" spans="2:73" outlineLevel="1">
      <c r="B277" s="163" t="s">
        <v>123</v>
      </c>
      <c r="F277" s="164" t="s">
        <v>103</v>
      </c>
      <c r="G277" s="164" t="s">
        <v>103</v>
      </c>
      <c r="H277" s="164" t="s">
        <v>103</v>
      </c>
      <c r="I277" s="164" t="s">
        <v>103</v>
      </c>
      <c r="J277" s="164" t="s">
        <v>103</v>
      </c>
      <c r="K277" s="164" t="s">
        <v>103</v>
      </c>
      <c r="L277" s="164" t="s">
        <v>103</v>
      </c>
      <c r="M277" s="164" t="s">
        <v>103</v>
      </c>
      <c r="N277" s="164" t="s">
        <v>103</v>
      </c>
      <c r="O277" s="164" t="s">
        <v>103</v>
      </c>
      <c r="P277" s="164" t="s">
        <v>103</v>
      </c>
      <c r="Q277" s="164" t="s">
        <v>103</v>
      </c>
      <c r="R277" s="164" t="s">
        <v>103</v>
      </c>
      <c r="S277" s="164" t="s">
        <v>103</v>
      </c>
      <c r="T277" s="164" t="s">
        <v>103</v>
      </c>
      <c r="U277" s="164" t="s">
        <v>103</v>
      </c>
      <c r="V277" s="164" t="s">
        <v>103</v>
      </c>
      <c r="W277" s="164" t="s">
        <v>103</v>
      </c>
      <c r="X277" s="164" t="s">
        <v>103</v>
      </c>
      <c r="Y277" s="164" t="s">
        <v>103</v>
      </c>
      <c r="Z277" s="164" t="s">
        <v>103</v>
      </c>
      <c r="AA277" s="164" t="s">
        <v>103</v>
      </c>
      <c r="AB277" s="164" t="s">
        <v>103</v>
      </c>
      <c r="AC277" s="164" t="s">
        <v>103</v>
      </c>
      <c r="AD277" s="164" t="s">
        <v>103</v>
      </c>
      <c r="AE277" s="164" t="s">
        <v>103</v>
      </c>
      <c r="AF277" s="164" t="s">
        <v>103</v>
      </c>
      <c r="AG277" s="164" t="s">
        <v>103</v>
      </c>
      <c r="AH277" s="164" t="s">
        <v>103</v>
      </c>
      <c r="AI277" s="164" t="s">
        <v>103</v>
      </c>
      <c r="AJ277" s="164" t="s">
        <v>103</v>
      </c>
      <c r="AK277" s="164" t="s">
        <v>103</v>
      </c>
      <c r="AL277" s="164" t="s">
        <v>103</v>
      </c>
      <c r="AM277" s="164" t="s">
        <v>103</v>
      </c>
      <c r="AN277" s="164" t="s">
        <v>103</v>
      </c>
      <c r="AO277" s="164" t="s">
        <v>103</v>
      </c>
      <c r="AP277" s="164" t="s">
        <v>103</v>
      </c>
      <c r="AQ277" s="164" t="s">
        <v>103</v>
      </c>
      <c r="AR277" s="164" t="s">
        <v>103</v>
      </c>
      <c r="AS277" s="164" t="s">
        <v>103</v>
      </c>
      <c r="AT277" s="164" t="s">
        <v>103</v>
      </c>
      <c r="AU277" s="164" t="s">
        <v>103</v>
      </c>
      <c r="AV277" s="164" t="s">
        <v>103</v>
      </c>
      <c r="AW277" s="164" t="s">
        <v>103</v>
      </c>
      <c r="AX277" s="164" t="s">
        <v>103</v>
      </c>
      <c r="AY277" s="164" t="s">
        <v>103</v>
      </c>
      <c r="AZ277" s="164" t="s">
        <v>103</v>
      </c>
      <c r="BA277" s="164" t="s">
        <v>103</v>
      </c>
      <c r="BB277" s="164" t="s">
        <v>103</v>
      </c>
      <c r="BC277" s="164" t="s">
        <v>103</v>
      </c>
      <c r="BD277" s="164" t="s">
        <v>103</v>
      </c>
      <c r="BE277" s="164" t="s">
        <v>103</v>
      </c>
      <c r="BF277" s="164" t="s">
        <v>103</v>
      </c>
      <c r="BG277" s="164" t="s">
        <v>103</v>
      </c>
      <c r="BH277" s="164" t="s">
        <v>103</v>
      </c>
      <c r="BI277" s="164" t="s">
        <v>103</v>
      </c>
      <c r="BJ277" s="164" t="s">
        <v>103</v>
      </c>
      <c r="BK277" s="164" t="s">
        <v>103</v>
      </c>
      <c r="BL277" s="164" t="s">
        <v>103</v>
      </c>
      <c r="BM277" s="164" t="s">
        <v>103</v>
      </c>
      <c r="BN277" s="164" t="s">
        <v>103</v>
      </c>
      <c r="BO277" s="164" t="s">
        <v>103</v>
      </c>
      <c r="BP277" s="164" t="s">
        <v>103</v>
      </c>
      <c r="BQ277" s="164" t="s">
        <v>103</v>
      </c>
      <c r="BR277" s="164" t="s">
        <v>103</v>
      </c>
      <c r="BS277" s="164" t="s">
        <v>103</v>
      </c>
      <c r="BT277" s="164" t="s">
        <v>103</v>
      </c>
      <c r="BU277" s="164" t="s">
        <v>103</v>
      </c>
    </row>
    <row r="278" spans="2:73" outlineLevel="1">
      <c r="B278" s="163" t="s">
        <v>68</v>
      </c>
      <c r="F278" s="164" t="s">
        <v>103</v>
      </c>
      <c r="G278" s="164" t="s">
        <v>103</v>
      </c>
      <c r="H278" s="164" t="s">
        <v>103</v>
      </c>
      <c r="I278" s="164" t="s">
        <v>103</v>
      </c>
      <c r="J278" s="164" t="s">
        <v>103</v>
      </c>
      <c r="K278" s="164" t="s">
        <v>103</v>
      </c>
      <c r="L278" s="164" t="s">
        <v>103</v>
      </c>
      <c r="M278" s="164" t="s">
        <v>103</v>
      </c>
      <c r="N278" s="164" t="s">
        <v>103</v>
      </c>
      <c r="O278" s="164" t="s">
        <v>103</v>
      </c>
      <c r="P278" s="164" t="s">
        <v>103</v>
      </c>
      <c r="Q278" s="164" t="s">
        <v>103</v>
      </c>
      <c r="R278" s="164">
        <v>-6.3099183215404864E-3</v>
      </c>
      <c r="S278" s="164">
        <v>3.4119618835171783E-2</v>
      </c>
      <c r="T278" s="164">
        <v>-0.44636721725596729</v>
      </c>
      <c r="U278" s="164">
        <v>-0.96767724396050014</v>
      </c>
      <c r="V278" s="164">
        <v>-0.89705092364293837</v>
      </c>
      <c r="W278" s="164">
        <v>-0.5216216585957274</v>
      </c>
      <c r="X278" s="164">
        <v>-0.5065163690644654</v>
      </c>
      <c r="Y278" s="164">
        <v>-0.16133659260429867</v>
      </c>
      <c r="Z278" s="164">
        <v>-7.0342258525080137E-3</v>
      </c>
      <c r="AA278" s="164">
        <v>-0.12331428672443734</v>
      </c>
      <c r="AB278" s="164">
        <v>3.2838363977024443E-2</v>
      </c>
      <c r="AC278" s="164">
        <v>8.8328829981082269E-2</v>
      </c>
      <c r="AD278" s="164">
        <v>0.202441289</v>
      </c>
      <c r="AE278" s="164">
        <v>0.18762002627810825</v>
      </c>
      <c r="AF278" s="164">
        <v>1.0307354607046322</v>
      </c>
      <c r="AG278" s="164">
        <v>33.011896152127477</v>
      </c>
      <c r="AH278" s="164">
        <v>9.34</v>
      </c>
      <c r="AI278" s="164">
        <v>1.28</v>
      </c>
      <c r="AJ278" s="164">
        <v>0.67</v>
      </c>
      <c r="AK278" s="164">
        <v>0.37</v>
      </c>
      <c r="AL278" s="164">
        <v>0.23153350684071627</v>
      </c>
      <c r="AM278" s="164">
        <v>0.42</v>
      </c>
      <c r="AN278" s="164">
        <v>0.20100000000000001</v>
      </c>
      <c r="AO278" s="164">
        <v>0.253</v>
      </c>
      <c r="AP278" s="164">
        <v>0.152</v>
      </c>
      <c r="AQ278" s="164">
        <v>0.13800000000000001</v>
      </c>
      <c r="AR278" s="164">
        <v>0.222</v>
      </c>
      <c r="AS278" s="164">
        <v>0.193</v>
      </c>
      <c r="AT278" s="164">
        <v>0.28299999999999997</v>
      </c>
      <c r="AU278" s="164">
        <v>0.14199999999999999</v>
      </c>
      <c r="AV278" s="164">
        <v>0.129</v>
      </c>
      <c r="AW278" s="164">
        <v>0.11700000000000001</v>
      </c>
      <c r="AX278" s="164">
        <v>0.11700000000000001</v>
      </c>
      <c r="AY278" s="164">
        <v>9.9000000000000005E-2</v>
      </c>
      <c r="AZ278" s="164">
        <v>9.8000000000000004E-2</v>
      </c>
      <c r="BA278" s="164">
        <v>8.4000000000000005E-2</v>
      </c>
      <c r="BB278" s="164">
        <v>7.0999999999999994E-2</v>
      </c>
      <c r="BC278" s="164">
        <v>0.06</v>
      </c>
      <c r="BD278" s="164">
        <v>5.7000000000000002E-2</v>
      </c>
      <c r="BE278" s="164">
        <v>6.67355778432588E-2</v>
      </c>
      <c r="BF278" s="164">
        <v>4.0205370192169854E-2</v>
      </c>
      <c r="BG278" s="164">
        <v>0.12949823311361963</v>
      </c>
      <c r="BH278" s="164">
        <v>0.15795228514504434</v>
      </c>
      <c r="BI278" s="164">
        <v>0.10637068885842349</v>
      </c>
      <c r="BJ278" s="164">
        <v>0.11834522150374727</v>
      </c>
      <c r="BK278" s="164">
        <v>0.13824384646028154</v>
      </c>
      <c r="BL278" s="164">
        <v>9.7260552994091087E-2</v>
      </c>
      <c r="BM278" s="164">
        <v>0.14401301360394969</v>
      </c>
      <c r="BN278" s="164">
        <v>0.119769917420673</v>
      </c>
      <c r="BO278" s="164">
        <v>5.7380622446310703E-2</v>
      </c>
      <c r="BP278" s="164">
        <v>0.18946340384903326</v>
      </c>
      <c r="BQ278" s="164">
        <v>-5.4550021736188836E-2</v>
      </c>
      <c r="BR278" s="164">
        <v>-8.9999999999999998E-4</v>
      </c>
      <c r="BS278" s="164">
        <v>0.12138622111300301</v>
      </c>
      <c r="BT278" s="164">
        <v>6.4855324524969893E-2</v>
      </c>
      <c r="BU278" s="164">
        <v>0.11052474327636563</v>
      </c>
    </row>
    <row r="279" spans="2:73" outlineLevel="1">
      <c r="B279" s="163" t="s">
        <v>72</v>
      </c>
      <c r="F279" s="164" t="s">
        <v>103</v>
      </c>
      <c r="G279" s="164" t="s">
        <v>103</v>
      </c>
      <c r="H279" s="164" t="s">
        <v>103</v>
      </c>
      <c r="I279" s="164" t="s">
        <v>103</v>
      </c>
      <c r="J279" s="164" t="s">
        <v>103</v>
      </c>
      <c r="K279" s="164" t="s">
        <v>103</v>
      </c>
      <c r="L279" s="164" t="s">
        <v>103</v>
      </c>
      <c r="M279" s="164" t="s">
        <v>103</v>
      </c>
      <c r="N279" s="164" t="s">
        <v>103</v>
      </c>
      <c r="O279" s="164" t="s">
        <v>103</v>
      </c>
      <c r="P279" s="164" t="s">
        <v>103</v>
      </c>
      <c r="Q279" s="164" t="s">
        <v>103</v>
      </c>
      <c r="R279" s="164" t="s">
        <v>103</v>
      </c>
      <c r="S279" s="164" t="s">
        <v>103</v>
      </c>
      <c r="T279" s="164" t="s">
        <v>103</v>
      </c>
      <c r="U279" s="164" t="s">
        <v>103</v>
      </c>
      <c r="V279" s="164" t="s">
        <v>103</v>
      </c>
      <c r="W279" s="164" t="s">
        <v>103</v>
      </c>
      <c r="X279" s="164" t="s">
        <v>103</v>
      </c>
      <c r="Y279" s="164" t="s">
        <v>103</v>
      </c>
      <c r="Z279" s="164" t="s">
        <v>103</v>
      </c>
      <c r="AA279" s="164" t="s">
        <v>103</v>
      </c>
      <c r="AB279" s="164" t="s">
        <v>103</v>
      </c>
      <c r="AC279" s="164" t="s">
        <v>103</v>
      </c>
      <c r="AD279" s="164" t="s">
        <v>103</v>
      </c>
      <c r="AE279" s="164" t="s">
        <v>103</v>
      </c>
      <c r="AF279" s="164" t="s">
        <v>103</v>
      </c>
      <c r="AG279" s="164" t="s">
        <v>103</v>
      </c>
      <c r="AH279" s="164" t="s">
        <v>103</v>
      </c>
      <c r="AI279" s="164" t="s">
        <v>103</v>
      </c>
      <c r="AJ279" s="164" t="s">
        <v>103</v>
      </c>
      <c r="AK279" s="164" t="s">
        <v>103</v>
      </c>
      <c r="AL279" s="164" t="s">
        <v>103</v>
      </c>
      <c r="AM279" s="164" t="s">
        <v>103</v>
      </c>
      <c r="AN279" s="164" t="s">
        <v>103</v>
      </c>
      <c r="AO279" s="164" t="s">
        <v>103</v>
      </c>
      <c r="AP279" s="164">
        <v>0.32500000000000001</v>
      </c>
      <c r="AQ279" s="164">
        <v>0.2707</v>
      </c>
      <c r="AR279" s="164">
        <v>0.27200000000000002</v>
      </c>
      <c r="AS279" s="164"/>
      <c r="AT279" s="164">
        <v>0.14299999999999999</v>
      </c>
      <c r="AU279" s="164">
        <v>0.08</v>
      </c>
      <c r="AV279" s="164">
        <v>0.39300000000000002</v>
      </c>
      <c r="AW279" s="164">
        <v>0.36199999999999999</v>
      </c>
      <c r="AX279" s="164">
        <v>6.3E-2</v>
      </c>
      <c r="AY279" s="164">
        <v>0.23300000000000001</v>
      </c>
      <c r="AZ279" s="164">
        <v>0.2024</v>
      </c>
      <c r="BA279" s="164">
        <v>0.25</v>
      </c>
      <c r="BB279" s="164">
        <v>0.20399999999999999</v>
      </c>
      <c r="BC279" s="164">
        <v>0.153</v>
      </c>
      <c r="BD279" s="164">
        <v>0.158</v>
      </c>
      <c r="BE279" s="164">
        <v>8.2789434253926597E-2</v>
      </c>
      <c r="BF279" s="164">
        <v>0.25800000000000001</v>
      </c>
      <c r="BG279" s="164">
        <v>0.2363667481790126</v>
      </c>
      <c r="BH279" s="164">
        <v>8.7696835357152558E-2</v>
      </c>
      <c r="BI279" s="164">
        <v>0.10729251566535036</v>
      </c>
      <c r="BJ279" s="164">
        <v>0.10084645114256441</v>
      </c>
      <c r="BK279" s="164">
        <v>0.15011990069227954</v>
      </c>
      <c r="BL279" s="164">
        <v>0.13394537430192233</v>
      </c>
      <c r="BM279" s="164">
        <v>0.21488355192350261</v>
      </c>
      <c r="BN279" s="164">
        <v>6.6280375937100455E-2</v>
      </c>
      <c r="BO279" s="164">
        <v>0.13309260334724882</v>
      </c>
      <c r="BP279" s="164">
        <v>0.10774119203465582</v>
      </c>
      <c r="BQ279" s="164">
        <v>0.13669965144074991</v>
      </c>
      <c r="BR279" s="164">
        <v>-4.43674862584853E-3</v>
      </c>
      <c r="BS279" s="164">
        <v>6.8517806698845204E-2</v>
      </c>
      <c r="BT279" s="164">
        <v>8.2683313692229601E-2</v>
      </c>
      <c r="BU279" s="164">
        <v>2.86725193375152E-2</v>
      </c>
    </row>
    <row r="280" spans="2:73" outlineLevel="1">
      <c r="B280" s="163" t="s">
        <v>74</v>
      </c>
      <c r="F280" s="164" t="s">
        <v>103</v>
      </c>
      <c r="G280" s="164" t="s">
        <v>103</v>
      </c>
      <c r="H280" s="164" t="s">
        <v>103</v>
      </c>
      <c r="I280" s="164" t="s">
        <v>103</v>
      </c>
      <c r="J280" s="164" t="s">
        <v>103</v>
      </c>
      <c r="K280" s="164" t="s">
        <v>103</v>
      </c>
      <c r="L280" s="164" t="s">
        <v>103</v>
      </c>
      <c r="M280" s="164" t="s">
        <v>103</v>
      </c>
      <c r="N280" s="164" t="s">
        <v>103</v>
      </c>
      <c r="O280" s="164" t="s">
        <v>103</v>
      </c>
      <c r="P280" s="164" t="s">
        <v>103</v>
      </c>
      <c r="Q280" s="164" t="s">
        <v>103</v>
      </c>
      <c r="R280" s="164" t="s">
        <v>103</v>
      </c>
      <c r="S280" s="164" t="s">
        <v>103</v>
      </c>
      <c r="T280" s="164" t="s">
        <v>103</v>
      </c>
      <c r="U280" s="164" t="s">
        <v>103</v>
      </c>
      <c r="V280" s="164" t="s">
        <v>103</v>
      </c>
      <c r="W280" s="164" t="s">
        <v>103</v>
      </c>
      <c r="X280" s="164" t="s">
        <v>103</v>
      </c>
      <c r="Y280" s="164" t="s">
        <v>103</v>
      </c>
      <c r="Z280" s="164" t="s">
        <v>103</v>
      </c>
      <c r="AA280" s="164" t="s">
        <v>103</v>
      </c>
      <c r="AB280" s="164" t="s">
        <v>103</v>
      </c>
      <c r="AC280" s="164" t="s">
        <v>103</v>
      </c>
      <c r="AD280" s="164" t="s">
        <v>103</v>
      </c>
      <c r="AE280" s="164" t="s">
        <v>103</v>
      </c>
      <c r="AF280" s="164" t="s">
        <v>103</v>
      </c>
      <c r="AG280" s="164" t="s">
        <v>103</v>
      </c>
      <c r="AH280" s="164" t="s">
        <v>103</v>
      </c>
      <c r="AI280" s="164" t="s">
        <v>103</v>
      </c>
      <c r="AJ280" s="164" t="s">
        <v>103</v>
      </c>
      <c r="AK280" s="164" t="s">
        <v>103</v>
      </c>
      <c r="AL280" s="164" t="s">
        <v>103</v>
      </c>
      <c r="AM280" s="164" t="s">
        <v>103</v>
      </c>
      <c r="AN280" s="164" t="s">
        <v>103</v>
      </c>
      <c r="AO280" s="164" t="s">
        <v>103</v>
      </c>
      <c r="AP280" s="164">
        <v>0.251</v>
      </c>
      <c r="AQ280" s="164">
        <v>0.26100000000000001</v>
      </c>
      <c r="AR280" s="164">
        <v>0.49</v>
      </c>
      <c r="AS280" s="164">
        <v>0.28799999999999998</v>
      </c>
      <c r="AT280" s="164">
        <v>0.20200000000000001</v>
      </c>
      <c r="AU280" s="164">
        <v>0.23799999999999999</v>
      </c>
      <c r="AV280" s="164">
        <v>0.121</v>
      </c>
      <c r="AW280" s="164">
        <v>0.193322634439832</v>
      </c>
      <c r="AX280" s="164">
        <v>3.7999999999999999E-2</v>
      </c>
      <c r="AY280" s="164">
        <v>4.1000000000000002E-2</v>
      </c>
      <c r="AZ280" s="164">
        <v>5.0999999999999997E-2</v>
      </c>
      <c r="BA280" s="164">
        <v>2.4E-2</v>
      </c>
      <c r="BB280" s="164">
        <v>5.0999999999999997E-2</v>
      </c>
      <c r="BC280" s="164">
        <v>-1.7000000000000001E-2</v>
      </c>
      <c r="BD280" s="164">
        <v>-5.0000000000000001E-3</v>
      </c>
      <c r="BE280" s="164">
        <v>0.115920597375385</v>
      </c>
      <c r="BF280" s="164">
        <v>-4.5914894639568798E-2</v>
      </c>
      <c r="BG280" s="164">
        <v>2.7625329364979099E-3</v>
      </c>
      <c r="BH280" s="164">
        <v>-1.7000000000000001E-2</v>
      </c>
      <c r="BI280" s="164">
        <v>-1.9E-2</v>
      </c>
      <c r="BJ280" s="164">
        <v>-3.3000000000000002E-2</v>
      </c>
      <c r="BK280" s="164">
        <v>-3.31395480869753E-2</v>
      </c>
      <c r="BL280" s="164">
        <v>-1.1845079656239601E-2</v>
      </c>
      <c r="BM280" s="164">
        <v>1.2999999999999999E-2</v>
      </c>
      <c r="BN280" s="164">
        <v>-3.48266111813441E-2</v>
      </c>
      <c r="BO280" s="164">
        <v>3.5918466894450801E-3</v>
      </c>
      <c r="BP280" s="164">
        <v>-1.27319377546046E-2</v>
      </c>
      <c r="BQ280" s="164">
        <v>-0.2</v>
      </c>
      <c r="BR280" s="164">
        <v>-5.8000000000000003E-2</v>
      </c>
      <c r="BS280" s="164">
        <v>9.8599999999999993E-2</v>
      </c>
      <c r="BT280" s="164">
        <v>-1.04E-2</v>
      </c>
      <c r="BU280" s="164">
        <v>-2.7900000000000001E-2</v>
      </c>
    </row>
    <row r="281" spans="2:73" outlineLevel="1">
      <c r="B281" s="163" t="s">
        <v>77</v>
      </c>
      <c r="F281" s="164" t="s">
        <v>103</v>
      </c>
      <c r="G281" s="164" t="s">
        <v>103</v>
      </c>
      <c r="H281" s="164" t="s">
        <v>103</v>
      </c>
      <c r="I281" s="164" t="s">
        <v>103</v>
      </c>
      <c r="J281" s="164" t="s">
        <v>103</v>
      </c>
      <c r="K281" s="164" t="s">
        <v>103</v>
      </c>
      <c r="L281" s="164" t="s">
        <v>103</v>
      </c>
      <c r="M281" s="164" t="s">
        <v>103</v>
      </c>
      <c r="N281" s="164" t="s">
        <v>103</v>
      </c>
      <c r="O281" s="164" t="s">
        <v>103</v>
      </c>
      <c r="P281" s="164" t="s">
        <v>103</v>
      </c>
      <c r="Q281" s="164" t="s">
        <v>103</v>
      </c>
      <c r="R281" s="164" t="s">
        <v>103</v>
      </c>
      <c r="S281" s="164" t="s">
        <v>103</v>
      </c>
      <c r="T281" s="164" t="s">
        <v>103</v>
      </c>
      <c r="U281" s="164" t="s">
        <v>103</v>
      </c>
      <c r="V281" s="164" t="s">
        <v>103</v>
      </c>
      <c r="W281" s="164" t="s">
        <v>103</v>
      </c>
      <c r="X281" s="164" t="s">
        <v>103</v>
      </c>
      <c r="Y281" s="164" t="s">
        <v>103</v>
      </c>
      <c r="Z281" s="164" t="s">
        <v>103</v>
      </c>
      <c r="AA281" s="164" t="s">
        <v>103</v>
      </c>
      <c r="AB281" s="164" t="s">
        <v>103</v>
      </c>
      <c r="AC281" s="164" t="s">
        <v>103</v>
      </c>
      <c r="AD281" s="164" t="s">
        <v>103</v>
      </c>
      <c r="AE281" s="164" t="s">
        <v>103</v>
      </c>
      <c r="AF281" s="164" t="s">
        <v>103</v>
      </c>
      <c r="AG281" s="164" t="s">
        <v>103</v>
      </c>
      <c r="AH281" s="164" t="s">
        <v>103</v>
      </c>
      <c r="AI281" s="164" t="s">
        <v>103</v>
      </c>
      <c r="AJ281" s="164" t="s">
        <v>103</v>
      </c>
      <c r="AK281" s="164" t="s">
        <v>103</v>
      </c>
      <c r="AL281" s="164" t="s">
        <v>103</v>
      </c>
      <c r="AM281" s="164" t="s">
        <v>103</v>
      </c>
      <c r="AN281" s="164" t="s">
        <v>103</v>
      </c>
      <c r="AO281" s="164" t="s">
        <v>103</v>
      </c>
      <c r="AP281" s="164" t="s">
        <v>103</v>
      </c>
      <c r="AQ281" s="164" t="s">
        <v>103</v>
      </c>
      <c r="AR281" s="164" t="s">
        <v>103</v>
      </c>
      <c r="AS281" s="164" t="s">
        <v>103</v>
      </c>
      <c r="AT281" s="164" t="s">
        <v>103</v>
      </c>
      <c r="AU281" s="164" t="s">
        <v>103</v>
      </c>
      <c r="AV281" s="164" t="s">
        <v>103</v>
      </c>
      <c r="AW281" s="164" t="s">
        <v>103</v>
      </c>
      <c r="AX281" s="164" t="s">
        <v>103</v>
      </c>
      <c r="AY281" s="164" t="s">
        <v>103</v>
      </c>
      <c r="AZ281" s="164" t="s">
        <v>103</v>
      </c>
      <c r="BA281" s="164">
        <v>0.4421820467336941</v>
      </c>
      <c r="BB281" s="164">
        <v>0.115</v>
      </c>
      <c r="BC281" s="164">
        <v>0.106</v>
      </c>
      <c r="BD281" s="164">
        <v>0.106</v>
      </c>
      <c r="BE281" s="164">
        <v>6.3972454213995195E-2</v>
      </c>
      <c r="BF281" s="164">
        <v>3.8532430394333961E-2</v>
      </c>
      <c r="BG281" s="164">
        <v>0.10341604999699339</v>
      </c>
      <c r="BH281" s="164">
        <v>7.0000000000000001E-3</v>
      </c>
      <c r="BI281" s="164">
        <v>3.9888624019390084E-2</v>
      </c>
      <c r="BJ281" s="164">
        <v>9.9475905372314877E-3</v>
      </c>
      <c r="BK281" s="164">
        <v>1.5934666898277605E-2</v>
      </c>
      <c r="BL281" s="164">
        <v>-8.0344665566807416E-2</v>
      </c>
      <c r="BM281" s="164">
        <v>-1.5777031498921845E-2</v>
      </c>
      <c r="BN281" s="164">
        <v>1.8477614033301393E-2</v>
      </c>
      <c r="BO281" s="164">
        <v>3.5917159659728526E-3</v>
      </c>
      <c r="BP281" s="164">
        <v>-4.4452503634874407E-2</v>
      </c>
      <c r="BQ281" s="164">
        <v>3.8315955155846515E-2</v>
      </c>
      <c r="BR281" s="164">
        <v>-1.6E-2</v>
      </c>
      <c r="BS281" s="164">
        <v>-5.2594270264101572E-2</v>
      </c>
      <c r="BT281" s="164">
        <v>-1.2511435855892983E-2</v>
      </c>
      <c r="BU281" s="164">
        <v>-7.8430802061475458E-3</v>
      </c>
    </row>
    <row r="282" spans="2:73" outlineLevel="1">
      <c r="B282" s="163" t="s">
        <v>166</v>
      </c>
      <c r="F282" s="164" t="s">
        <v>103</v>
      </c>
      <c r="G282" s="164" t="s">
        <v>103</v>
      </c>
      <c r="H282" s="164" t="s">
        <v>103</v>
      </c>
      <c r="I282" s="164" t="s">
        <v>103</v>
      </c>
      <c r="J282" s="164" t="s">
        <v>103</v>
      </c>
      <c r="K282" s="164" t="s">
        <v>103</v>
      </c>
      <c r="L282" s="164" t="s">
        <v>103</v>
      </c>
      <c r="M282" s="164" t="s">
        <v>103</v>
      </c>
      <c r="N282" s="164" t="s">
        <v>103</v>
      </c>
      <c r="O282" s="164" t="s">
        <v>103</v>
      </c>
      <c r="P282" s="164" t="s">
        <v>103</v>
      </c>
      <c r="Q282" s="164" t="s">
        <v>103</v>
      </c>
      <c r="R282" s="164" t="s">
        <v>103</v>
      </c>
      <c r="S282" s="164" t="s">
        <v>103</v>
      </c>
      <c r="T282" s="164" t="s">
        <v>103</v>
      </c>
      <c r="U282" s="164" t="s">
        <v>103</v>
      </c>
      <c r="V282" s="164" t="s">
        <v>103</v>
      </c>
      <c r="W282" s="164" t="s">
        <v>103</v>
      </c>
      <c r="X282" s="164" t="s">
        <v>103</v>
      </c>
      <c r="Y282" s="164" t="s">
        <v>103</v>
      </c>
      <c r="Z282" s="164" t="s">
        <v>103</v>
      </c>
      <c r="AA282" s="164" t="s">
        <v>103</v>
      </c>
      <c r="AB282" s="164" t="s">
        <v>103</v>
      </c>
      <c r="AC282" s="164" t="s">
        <v>103</v>
      </c>
      <c r="AD282" s="164" t="s">
        <v>103</v>
      </c>
      <c r="AE282" s="164" t="s">
        <v>103</v>
      </c>
      <c r="AF282" s="164" t="s">
        <v>103</v>
      </c>
      <c r="AG282" s="164" t="s">
        <v>103</v>
      </c>
      <c r="AH282" s="164" t="s">
        <v>103</v>
      </c>
      <c r="AI282" s="164" t="s">
        <v>103</v>
      </c>
      <c r="AJ282" s="164" t="s">
        <v>103</v>
      </c>
      <c r="AK282" s="164" t="s">
        <v>103</v>
      </c>
      <c r="AL282" s="164" t="s">
        <v>103</v>
      </c>
      <c r="AM282" s="164" t="s">
        <v>103</v>
      </c>
      <c r="AN282" s="164" t="s">
        <v>103</v>
      </c>
      <c r="AO282" s="164" t="s">
        <v>103</v>
      </c>
      <c r="AP282" s="164" t="s">
        <v>103</v>
      </c>
      <c r="AQ282" s="164" t="s">
        <v>103</v>
      </c>
      <c r="AR282" s="164" t="s">
        <v>103</v>
      </c>
      <c r="AS282" s="164" t="s">
        <v>103</v>
      </c>
      <c r="AT282" s="164" t="s">
        <v>103</v>
      </c>
      <c r="AU282" s="164" t="s">
        <v>103</v>
      </c>
      <c r="AV282" s="164" t="s">
        <v>103</v>
      </c>
      <c r="AW282" s="164" t="s">
        <v>103</v>
      </c>
      <c r="AX282" s="164" t="s">
        <v>103</v>
      </c>
      <c r="AY282" s="164" t="s">
        <v>103</v>
      </c>
      <c r="AZ282" s="164" t="s">
        <v>103</v>
      </c>
      <c r="BA282" s="164" t="s">
        <v>103</v>
      </c>
      <c r="BB282" s="164" t="s">
        <v>103</v>
      </c>
      <c r="BC282" s="164" t="s">
        <v>103</v>
      </c>
      <c r="BD282" s="164" t="s">
        <v>103</v>
      </c>
      <c r="BE282" s="164" t="s">
        <v>103</v>
      </c>
      <c r="BF282" s="164" t="s">
        <v>103</v>
      </c>
      <c r="BG282" s="164" t="s">
        <v>103</v>
      </c>
      <c r="BH282" s="164" t="s">
        <v>103</v>
      </c>
      <c r="BI282" s="164" t="s">
        <v>103</v>
      </c>
      <c r="BJ282" s="164" t="s">
        <v>103</v>
      </c>
      <c r="BK282" s="164" t="s">
        <v>103</v>
      </c>
      <c r="BL282" s="164" t="s">
        <v>103</v>
      </c>
      <c r="BM282" s="164">
        <v>7.3502958809988694E-2</v>
      </c>
      <c r="BN282" s="164">
        <v>6.2232323608350404E-2</v>
      </c>
      <c r="BO282" s="164">
        <v>6.9695651136183256E-2</v>
      </c>
      <c r="BP282" s="164">
        <v>0.11235535098907157</v>
      </c>
      <c r="BQ282" s="164">
        <v>-0.11887232086246213</v>
      </c>
      <c r="BR282" s="164">
        <v>8.3000000000000004E-2</v>
      </c>
      <c r="BS282" s="164">
        <v>-6.236321890282448E-3</v>
      </c>
      <c r="BT282" s="164">
        <v>-2.3507156539214202E-2</v>
      </c>
      <c r="BU282" s="164">
        <v>5.810544550533181E-2</v>
      </c>
    </row>
    <row r="283" spans="2:73" outlineLevel="1">
      <c r="B283" s="163" t="s">
        <v>167</v>
      </c>
      <c r="F283" s="164" t="s">
        <v>103</v>
      </c>
      <c r="G283" s="164" t="s">
        <v>103</v>
      </c>
      <c r="H283" s="164" t="s">
        <v>103</v>
      </c>
      <c r="I283" s="164" t="s">
        <v>103</v>
      </c>
      <c r="J283" s="164" t="s">
        <v>103</v>
      </c>
      <c r="K283" s="164" t="s">
        <v>103</v>
      </c>
      <c r="L283" s="164" t="s">
        <v>103</v>
      </c>
      <c r="M283" s="164" t="s">
        <v>103</v>
      </c>
      <c r="N283" s="164" t="s">
        <v>103</v>
      </c>
      <c r="O283" s="164" t="s">
        <v>103</v>
      </c>
      <c r="P283" s="164" t="s">
        <v>103</v>
      </c>
      <c r="Q283" s="164" t="s">
        <v>103</v>
      </c>
      <c r="R283" s="164" t="s">
        <v>103</v>
      </c>
      <c r="S283" s="164" t="s">
        <v>103</v>
      </c>
      <c r="T283" s="164" t="s">
        <v>103</v>
      </c>
      <c r="U283" s="164" t="s">
        <v>103</v>
      </c>
      <c r="V283" s="164" t="s">
        <v>103</v>
      </c>
      <c r="W283" s="164" t="s">
        <v>103</v>
      </c>
      <c r="X283" s="164" t="s">
        <v>103</v>
      </c>
      <c r="Y283" s="164" t="s">
        <v>103</v>
      </c>
      <c r="Z283" s="164" t="s">
        <v>103</v>
      </c>
      <c r="AA283" s="164" t="s">
        <v>103</v>
      </c>
      <c r="AB283" s="164" t="s">
        <v>103</v>
      </c>
      <c r="AC283" s="164" t="s">
        <v>103</v>
      </c>
      <c r="AD283" s="164" t="s">
        <v>103</v>
      </c>
      <c r="AE283" s="164" t="s">
        <v>103</v>
      </c>
      <c r="AF283" s="164" t="s">
        <v>103</v>
      </c>
      <c r="AG283" s="164" t="s">
        <v>103</v>
      </c>
      <c r="AH283" s="164" t="s">
        <v>103</v>
      </c>
      <c r="AI283" s="164" t="s">
        <v>103</v>
      </c>
      <c r="AJ283" s="164" t="s">
        <v>103</v>
      </c>
      <c r="AK283" s="164" t="s">
        <v>103</v>
      </c>
      <c r="AL283" s="164" t="s">
        <v>103</v>
      </c>
      <c r="AM283" s="164" t="s">
        <v>103</v>
      </c>
      <c r="AN283" s="164" t="s">
        <v>103</v>
      </c>
      <c r="AO283" s="164" t="s">
        <v>103</v>
      </c>
      <c r="AP283" s="164" t="s">
        <v>103</v>
      </c>
      <c r="AQ283" s="164" t="s">
        <v>103</v>
      </c>
      <c r="AR283" s="164" t="s">
        <v>103</v>
      </c>
      <c r="AS283" s="164" t="s">
        <v>103</v>
      </c>
      <c r="AT283" s="164" t="s">
        <v>103</v>
      </c>
      <c r="AU283" s="164" t="s">
        <v>103</v>
      </c>
      <c r="AV283" s="164" t="s">
        <v>103</v>
      </c>
      <c r="AW283" s="164" t="s">
        <v>103</v>
      </c>
      <c r="AX283" s="164" t="s">
        <v>103</v>
      </c>
      <c r="AY283" s="164" t="s">
        <v>103</v>
      </c>
      <c r="AZ283" s="164" t="s">
        <v>103</v>
      </c>
      <c r="BA283" s="164" t="s">
        <v>103</v>
      </c>
      <c r="BB283" s="164" t="s">
        <v>103</v>
      </c>
      <c r="BC283" s="164" t="s">
        <v>103</v>
      </c>
      <c r="BD283" s="164" t="s">
        <v>103</v>
      </c>
      <c r="BE283" s="164" t="s">
        <v>103</v>
      </c>
      <c r="BF283" s="164" t="s">
        <v>103</v>
      </c>
      <c r="BG283" s="164" t="s">
        <v>103</v>
      </c>
      <c r="BH283" s="164" t="s">
        <v>103</v>
      </c>
      <c r="BI283" s="164" t="s">
        <v>103</v>
      </c>
      <c r="BJ283" s="164" t="s">
        <v>103</v>
      </c>
      <c r="BK283" s="164" t="s">
        <v>103</v>
      </c>
      <c r="BL283" s="164" t="s">
        <v>103</v>
      </c>
      <c r="BM283" s="164" t="s">
        <v>103</v>
      </c>
      <c r="BN283" s="164">
        <v>-4.1000000000000002E-2</v>
      </c>
      <c r="BO283" s="164">
        <v>5.6000000000000001E-2</v>
      </c>
      <c r="BP283" s="164">
        <v>9.1999999999999998E-2</v>
      </c>
      <c r="BQ283" s="164">
        <v>1E-3</v>
      </c>
      <c r="BR283" s="164">
        <v>3.1E-2</v>
      </c>
      <c r="BS283" s="164">
        <v>-6.6000000000000003E-2</v>
      </c>
      <c r="BT283" s="164">
        <v>8.9999999999999993E-3</v>
      </c>
      <c r="BU283" s="164">
        <v>4.7E-2</v>
      </c>
    </row>
    <row r="284" spans="2:73" outlineLevel="1">
      <c r="B284" s="163" t="s">
        <v>168</v>
      </c>
      <c r="F284" s="164" t="s">
        <v>103</v>
      </c>
      <c r="G284" s="164" t="s">
        <v>103</v>
      </c>
      <c r="H284" s="164" t="s">
        <v>103</v>
      </c>
      <c r="I284" s="164" t="s">
        <v>103</v>
      </c>
      <c r="J284" s="164" t="s">
        <v>103</v>
      </c>
      <c r="K284" s="164" t="s">
        <v>103</v>
      </c>
      <c r="L284" s="164" t="s">
        <v>103</v>
      </c>
      <c r="M284" s="164" t="s">
        <v>103</v>
      </c>
      <c r="N284" s="164" t="s">
        <v>103</v>
      </c>
      <c r="O284" s="164" t="s">
        <v>103</v>
      </c>
      <c r="P284" s="164" t="s">
        <v>103</v>
      </c>
      <c r="Q284" s="164" t="s">
        <v>103</v>
      </c>
      <c r="R284" s="164" t="s">
        <v>103</v>
      </c>
      <c r="S284" s="164" t="s">
        <v>103</v>
      </c>
      <c r="T284" s="164" t="s">
        <v>103</v>
      </c>
      <c r="U284" s="164" t="s">
        <v>103</v>
      </c>
      <c r="V284" s="164" t="s">
        <v>103</v>
      </c>
      <c r="W284" s="164" t="s">
        <v>103</v>
      </c>
      <c r="X284" s="164" t="s">
        <v>103</v>
      </c>
      <c r="Y284" s="164" t="s">
        <v>103</v>
      </c>
      <c r="Z284" s="164" t="s">
        <v>103</v>
      </c>
      <c r="AA284" s="164" t="s">
        <v>103</v>
      </c>
      <c r="AB284" s="164" t="s">
        <v>103</v>
      </c>
      <c r="AC284" s="164" t="s">
        <v>103</v>
      </c>
      <c r="AD284" s="164" t="s">
        <v>103</v>
      </c>
      <c r="AE284" s="164" t="s">
        <v>103</v>
      </c>
      <c r="AF284" s="164" t="s">
        <v>103</v>
      </c>
      <c r="AG284" s="164" t="s">
        <v>103</v>
      </c>
      <c r="AH284" s="164" t="s">
        <v>103</v>
      </c>
      <c r="AI284" s="164" t="s">
        <v>103</v>
      </c>
      <c r="AJ284" s="164" t="s">
        <v>103</v>
      </c>
      <c r="AK284" s="164" t="s">
        <v>103</v>
      </c>
      <c r="AL284" s="164" t="s">
        <v>103</v>
      </c>
      <c r="AM284" s="164" t="s">
        <v>103</v>
      </c>
      <c r="AN284" s="164" t="s">
        <v>103</v>
      </c>
      <c r="AO284" s="164" t="s">
        <v>103</v>
      </c>
      <c r="AP284" s="164" t="s">
        <v>103</v>
      </c>
      <c r="AQ284" s="164" t="s">
        <v>103</v>
      </c>
      <c r="AR284" s="164" t="s">
        <v>103</v>
      </c>
      <c r="AS284" s="164" t="s">
        <v>103</v>
      </c>
      <c r="AT284" s="164" t="s">
        <v>103</v>
      </c>
      <c r="AU284" s="164" t="s">
        <v>103</v>
      </c>
      <c r="AV284" s="164" t="s">
        <v>103</v>
      </c>
      <c r="AW284" s="164" t="s">
        <v>103</v>
      </c>
      <c r="AX284" s="164" t="s">
        <v>103</v>
      </c>
      <c r="AY284" s="164" t="s">
        <v>103</v>
      </c>
      <c r="AZ284" s="164" t="s">
        <v>103</v>
      </c>
      <c r="BA284" s="164" t="s">
        <v>103</v>
      </c>
      <c r="BB284" s="164" t="s">
        <v>103</v>
      </c>
      <c r="BC284" s="164" t="s">
        <v>103</v>
      </c>
      <c r="BD284" s="164" t="s">
        <v>103</v>
      </c>
      <c r="BE284" s="164" t="s">
        <v>103</v>
      </c>
      <c r="BF284" s="164" t="s">
        <v>103</v>
      </c>
      <c r="BG284" s="164" t="s">
        <v>103</v>
      </c>
      <c r="BH284" s="164" t="s">
        <v>103</v>
      </c>
      <c r="BI284" s="164" t="s">
        <v>103</v>
      </c>
      <c r="BJ284" s="164" t="s">
        <v>103</v>
      </c>
      <c r="BK284" s="164" t="s">
        <v>103</v>
      </c>
      <c r="BL284" s="164" t="s">
        <v>103</v>
      </c>
      <c r="BM284" s="164" t="s">
        <v>103</v>
      </c>
      <c r="BN284" s="164">
        <v>1.6926417847813457E-2</v>
      </c>
      <c r="BO284" s="164">
        <v>2.0658036315780004E-2</v>
      </c>
      <c r="BP284" s="164">
        <v>8.5112996709461708E-2</v>
      </c>
      <c r="BQ284" s="164">
        <v>-3.2348767198761008E-3</v>
      </c>
      <c r="BR284" s="164">
        <v>-4.6899999999999997E-2</v>
      </c>
      <c r="BS284" s="164">
        <v>8.6639964509439338E-2</v>
      </c>
      <c r="BT284" s="164">
        <v>0.14591470232194181</v>
      </c>
      <c r="BU284" s="164">
        <v>7.5048134906800623E-2</v>
      </c>
    </row>
    <row r="285" spans="2:73" outlineLevel="1">
      <c r="B285" s="163" t="s">
        <v>169</v>
      </c>
      <c r="F285" s="164" t="s">
        <v>103</v>
      </c>
      <c r="G285" s="164" t="s">
        <v>103</v>
      </c>
      <c r="H285" s="164" t="s">
        <v>103</v>
      </c>
      <c r="I285" s="164" t="s">
        <v>103</v>
      </c>
      <c r="J285" s="164" t="s">
        <v>103</v>
      </c>
      <c r="K285" s="164" t="s">
        <v>103</v>
      </c>
      <c r="L285" s="164" t="s">
        <v>103</v>
      </c>
      <c r="M285" s="164" t="s">
        <v>103</v>
      </c>
      <c r="N285" s="164" t="s">
        <v>103</v>
      </c>
      <c r="O285" s="164" t="s">
        <v>103</v>
      </c>
      <c r="P285" s="164" t="s">
        <v>103</v>
      </c>
      <c r="Q285" s="164" t="s">
        <v>103</v>
      </c>
      <c r="R285" s="164" t="s">
        <v>103</v>
      </c>
      <c r="S285" s="164" t="s">
        <v>103</v>
      </c>
      <c r="T285" s="164" t="s">
        <v>103</v>
      </c>
      <c r="U285" s="164" t="s">
        <v>103</v>
      </c>
      <c r="V285" s="164" t="s">
        <v>103</v>
      </c>
      <c r="W285" s="164" t="s">
        <v>103</v>
      </c>
      <c r="X285" s="164" t="s">
        <v>103</v>
      </c>
      <c r="Y285" s="164" t="s">
        <v>103</v>
      </c>
      <c r="Z285" s="164" t="s">
        <v>103</v>
      </c>
      <c r="AA285" s="164" t="s">
        <v>103</v>
      </c>
      <c r="AB285" s="164" t="s">
        <v>103</v>
      </c>
      <c r="AC285" s="164" t="s">
        <v>103</v>
      </c>
      <c r="AD285" s="164" t="s">
        <v>103</v>
      </c>
      <c r="AE285" s="164" t="s">
        <v>103</v>
      </c>
      <c r="AF285" s="164" t="s">
        <v>103</v>
      </c>
      <c r="AG285" s="164" t="s">
        <v>103</v>
      </c>
      <c r="AH285" s="164" t="s">
        <v>103</v>
      </c>
      <c r="AI285" s="164" t="s">
        <v>103</v>
      </c>
      <c r="AJ285" s="164" t="s">
        <v>103</v>
      </c>
      <c r="AK285" s="164" t="s">
        <v>103</v>
      </c>
      <c r="AL285" s="164" t="s">
        <v>103</v>
      </c>
      <c r="AM285" s="164" t="s">
        <v>103</v>
      </c>
      <c r="AN285" s="164" t="s">
        <v>103</v>
      </c>
      <c r="AO285" s="164" t="s">
        <v>103</v>
      </c>
      <c r="AP285" s="164" t="s">
        <v>103</v>
      </c>
      <c r="AQ285" s="164" t="s">
        <v>103</v>
      </c>
      <c r="AR285" s="164" t="s">
        <v>103</v>
      </c>
      <c r="AS285" s="164" t="s">
        <v>103</v>
      </c>
      <c r="AT285" s="164" t="s">
        <v>103</v>
      </c>
      <c r="AU285" s="164" t="s">
        <v>103</v>
      </c>
      <c r="AV285" s="164" t="s">
        <v>103</v>
      </c>
      <c r="AW285" s="164" t="s">
        <v>103</v>
      </c>
      <c r="AX285" s="164" t="s">
        <v>103</v>
      </c>
      <c r="AY285" s="164" t="s">
        <v>103</v>
      </c>
      <c r="AZ285" s="164" t="s">
        <v>103</v>
      </c>
      <c r="BA285" s="164" t="s">
        <v>103</v>
      </c>
      <c r="BB285" s="164" t="s">
        <v>103</v>
      </c>
      <c r="BC285" s="164" t="s">
        <v>103</v>
      </c>
      <c r="BD285" s="164" t="s">
        <v>103</v>
      </c>
      <c r="BE285" s="164" t="s">
        <v>103</v>
      </c>
      <c r="BF285" s="164" t="s">
        <v>103</v>
      </c>
      <c r="BG285" s="164" t="s">
        <v>103</v>
      </c>
      <c r="BH285" s="164" t="s">
        <v>103</v>
      </c>
      <c r="BI285" s="164" t="s">
        <v>103</v>
      </c>
      <c r="BJ285" s="164" t="s">
        <v>103</v>
      </c>
      <c r="BK285" s="164" t="s">
        <v>103</v>
      </c>
      <c r="BL285" s="164" t="s">
        <v>103</v>
      </c>
      <c r="BM285" s="164" t="s">
        <v>103</v>
      </c>
      <c r="BN285" s="164">
        <v>3.2800000000000003E-2</v>
      </c>
      <c r="BO285" s="164">
        <v>0.01</v>
      </c>
      <c r="BP285" s="164">
        <v>3.1199999999999999E-2</v>
      </c>
      <c r="BQ285" s="164">
        <v>1.8100000000000002E-2</v>
      </c>
      <c r="BR285" s="164">
        <v>2.1000000000000001E-2</v>
      </c>
      <c r="BS285" s="164">
        <v>3.2199999999999999E-2</v>
      </c>
      <c r="BT285" s="164">
        <v>4.8800000000000003E-2</v>
      </c>
      <c r="BU285" s="164">
        <v>2.9399999999999999E-2</v>
      </c>
    </row>
    <row r="286" spans="2:73" outlineLevel="1">
      <c r="B286" s="163" t="s">
        <v>170</v>
      </c>
      <c r="F286" s="164" t="s">
        <v>103</v>
      </c>
      <c r="G286" s="164" t="s">
        <v>103</v>
      </c>
      <c r="H286" s="164" t="s">
        <v>103</v>
      </c>
      <c r="I286" s="164" t="s">
        <v>103</v>
      </c>
      <c r="J286" s="164" t="s">
        <v>103</v>
      </c>
      <c r="K286" s="164" t="s">
        <v>103</v>
      </c>
      <c r="L286" s="164" t="s">
        <v>103</v>
      </c>
      <c r="M286" s="164" t="s">
        <v>103</v>
      </c>
      <c r="N286" s="164" t="s">
        <v>103</v>
      </c>
      <c r="O286" s="164" t="s">
        <v>103</v>
      </c>
      <c r="P286" s="164" t="s">
        <v>103</v>
      </c>
      <c r="Q286" s="164" t="s">
        <v>103</v>
      </c>
      <c r="R286" s="164" t="s">
        <v>103</v>
      </c>
      <c r="S286" s="164" t="s">
        <v>103</v>
      </c>
      <c r="T286" s="164" t="s">
        <v>103</v>
      </c>
      <c r="U286" s="164" t="s">
        <v>103</v>
      </c>
      <c r="V286" s="164" t="s">
        <v>103</v>
      </c>
      <c r="W286" s="164" t="s">
        <v>103</v>
      </c>
      <c r="X286" s="164" t="s">
        <v>103</v>
      </c>
      <c r="Y286" s="164" t="s">
        <v>103</v>
      </c>
      <c r="Z286" s="164" t="s">
        <v>103</v>
      </c>
      <c r="AA286" s="164" t="s">
        <v>103</v>
      </c>
      <c r="AB286" s="164" t="s">
        <v>103</v>
      </c>
      <c r="AC286" s="164" t="s">
        <v>103</v>
      </c>
      <c r="AD286" s="164" t="s">
        <v>103</v>
      </c>
      <c r="AE286" s="164" t="s">
        <v>103</v>
      </c>
      <c r="AF286" s="164" t="s">
        <v>103</v>
      </c>
      <c r="AG286" s="164" t="s">
        <v>103</v>
      </c>
      <c r="AH286" s="164" t="s">
        <v>103</v>
      </c>
      <c r="AI286" s="164" t="s">
        <v>103</v>
      </c>
      <c r="AJ286" s="164" t="s">
        <v>103</v>
      </c>
      <c r="AK286" s="164" t="s">
        <v>103</v>
      </c>
      <c r="AL286" s="164" t="s">
        <v>103</v>
      </c>
      <c r="AM286" s="164" t="s">
        <v>103</v>
      </c>
      <c r="AN286" s="164" t="s">
        <v>103</v>
      </c>
      <c r="AO286" s="164" t="s">
        <v>103</v>
      </c>
      <c r="AP286" s="164" t="s">
        <v>103</v>
      </c>
      <c r="AQ286" s="164" t="s">
        <v>103</v>
      </c>
      <c r="AR286" s="164" t="s">
        <v>103</v>
      </c>
      <c r="AS286" s="164" t="s">
        <v>103</v>
      </c>
      <c r="AT286" s="164" t="s">
        <v>103</v>
      </c>
      <c r="AU286" s="164" t="s">
        <v>103</v>
      </c>
      <c r="AV286" s="164" t="s">
        <v>103</v>
      </c>
      <c r="AW286" s="164" t="s">
        <v>103</v>
      </c>
      <c r="AX286" s="164" t="s">
        <v>103</v>
      </c>
      <c r="AY286" s="164" t="s">
        <v>103</v>
      </c>
      <c r="AZ286" s="164" t="s">
        <v>103</v>
      </c>
      <c r="BA286" s="164" t="s">
        <v>103</v>
      </c>
      <c r="BB286" s="164" t="s">
        <v>103</v>
      </c>
      <c r="BC286" s="164" t="s">
        <v>103</v>
      </c>
      <c r="BD286" s="164" t="s">
        <v>103</v>
      </c>
      <c r="BE286" s="164" t="s">
        <v>103</v>
      </c>
      <c r="BF286" s="164" t="s">
        <v>103</v>
      </c>
      <c r="BG286" s="164" t="s">
        <v>103</v>
      </c>
      <c r="BH286" s="164" t="s">
        <v>103</v>
      </c>
      <c r="BI286" s="164" t="s">
        <v>103</v>
      </c>
      <c r="BJ286" s="164" t="s">
        <v>103</v>
      </c>
      <c r="BK286" s="164" t="s">
        <v>103</v>
      </c>
      <c r="BL286" s="164" t="s">
        <v>103</v>
      </c>
      <c r="BM286" s="164" t="s">
        <v>103</v>
      </c>
      <c r="BN286" s="164">
        <v>2.23E-2</v>
      </c>
      <c r="BO286" s="164">
        <v>2.8199999999999999E-2</v>
      </c>
      <c r="BP286" s="164">
        <v>2.4899999999999999E-2</v>
      </c>
      <c r="BQ286" s="164">
        <v>1.83E-2</v>
      </c>
      <c r="BR286" s="164">
        <v>5.0000000000000001E-3</v>
      </c>
      <c r="BS286" s="164">
        <v>8.3000000000000001E-3</v>
      </c>
      <c r="BT286" s="164">
        <v>8.8000000000000005E-3</v>
      </c>
      <c r="BU286" s="164">
        <v>2.1600000000000001E-2</v>
      </c>
    </row>
    <row r="287" spans="2:73" outlineLevel="1">
      <c r="B287" s="163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  <c r="BL287" s="164"/>
      <c r="BM287" s="164"/>
      <c r="BN287" s="164"/>
      <c r="BO287" s="164"/>
      <c r="BP287" s="164"/>
      <c r="BQ287" s="164"/>
      <c r="BR287" s="164"/>
      <c r="BS287" s="164"/>
      <c r="BT287" s="164"/>
      <c r="BU287" s="164"/>
    </row>
    <row r="288" spans="2:73" ht="14.5">
      <c r="B288" s="180" t="s">
        <v>226</v>
      </c>
      <c r="F288" s="185">
        <f>SUMPRODUCT(F272:F286,F211:F225,F11:F25)/F228</f>
        <v>4.02E-2</v>
      </c>
      <c r="G288" s="185">
        <f t="shared" ref="G288:BR288" si="70">SUMPRODUCT(G272:G286,G211:G225,G11:G25)/G228</f>
        <v>9.9299999999999999E-2</v>
      </c>
      <c r="H288" s="185">
        <f t="shared" si="70"/>
        <v>2.9703315282395604E-2</v>
      </c>
      <c r="I288" s="185">
        <f t="shared" si="70"/>
        <v>8.0899999999999986E-2</v>
      </c>
      <c r="J288" s="185">
        <f t="shared" si="70"/>
        <v>0.10860000000000003</v>
      </c>
      <c r="K288" s="185">
        <f t="shared" si="70"/>
        <v>0.10379999999999999</v>
      </c>
      <c r="L288" s="185">
        <f t="shared" si="70"/>
        <v>0.10289999999999998</v>
      </c>
      <c r="M288" s="185">
        <f t="shared" si="70"/>
        <v>7.5300000000000006E-2</v>
      </c>
      <c r="N288" s="185">
        <f t="shared" si="70"/>
        <v>5.0889827784112017E-2</v>
      </c>
      <c r="O288" s="185">
        <f t="shared" si="70"/>
        <v>7.820933515756634E-2</v>
      </c>
      <c r="P288" s="185">
        <f t="shared" si="70"/>
        <v>2.0774469336700751E-2</v>
      </c>
      <c r="Q288" s="185">
        <f t="shared" si="70"/>
        <v>3.4051037573877799E-2</v>
      </c>
      <c r="R288" s="185">
        <f t="shared" si="70"/>
        <v>7.2072046163434753E-2</v>
      </c>
      <c r="S288" s="185">
        <f t="shared" si="70"/>
        <v>7.1180256378244017E-2</v>
      </c>
      <c r="T288" s="185">
        <f t="shared" si="70"/>
        <v>-0.23474893539581415</v>
      </c>
      <c r="U288" s="185">
        <f t="shared" si="70"/>
        <v>-0.5289861426695367</v>
      </c>
      <c r="V288" s="185">
        <f t="shared" si="70"/>
        <v>-0.144180766728843</v>
      </c>
      <c r="W288" s="185">
        <f t="shared" si="70"/>
        <v>-0.14935504867942687</v>
      </c>
      <c r="X288" s="185">
        <f t="shared" si="70"/>
        <v>-0.25381220698363499</v>
      </c>
      <c r="Y288" s="185">
        <f t="shared" si="70"/>
        <v>-0.16012791830148296</v>
      </c>
      <c r="Z288" s="185">
        <f t="shared" si="70"/>
        <v>-0.11047940921169551</v>
      </c>
      <c r="AA288" s="185">
        <f t="shared" si="70"/>
        <v>-7.5525549071461751E-2</v>
      </c>
      <c r="AB288" s="185">
        <f t="shared" si="70"/>
        <v>-1.0918657111684882E-2</v>
      </c>
      <c r="AC288" s="185">
        <f t="shared" si="70"/>
        <v>-2.3073891483695038E-2</v>
      </c>
      <c r="AD288" s="185">
        <f t="shared" si="70"/>
        <v>3.5286829928054618E-2</v>
      </c>
      <c r="AE288" s="185">
        <f t="shared" si="70"/>
        <v>2.9336784320543898E-2</v>
      </c>
      <c r="AF288" s="185">
        <f t="shared" si="70"/>
        <v>0.13619071354760837</v>
      </c>
      <c r="AG288" s="185">
        <f t="shared" si="70"/>
        <v>115.97006826688204</v>
      </c>
      <c r="AH288" s="185">
        <f t="shared" si="70"/>
        <v>21.730307438091039</v>
      </c>
      <c r="AI288" s="185">
        <f t="shared" si="70"/>
        <v>10.968913359990408</v>
      </c>
      <c r="AJ288" s="185">
        <f t="shared" si="70"/>
        <v>1.0751162511754457</v>
      </c>
      <c r="AK288" s="185">
        <f t="shared" si="70"/>
        <v>0.79372550833107069</v>
      </c>
      <c r="AL288" s="185">
        <f t="shared" si="70"/>
        <v>0.24235470994117886</v>
      </c>
      <c r="AM288" s="185">
        <f t="shared" si="70"/>
        <v>0.26830209633477797</v>
      </c>
      <c r="AN288" s="185">
        <f t="shared" si="70"/>
        <v>0.19432418830039952</v>
      </c>
      <c r="AO288" s="185">
        <f t="shared" si="70"/>
        <v>0.23811007110310956</v>
      </c>
      <c r="AP288" s="185">
        <f t="shared" si="70"/>
        <v>0.20740131899314387</v>
      </c>
      <c r="AQ288" s="185">
        <f t="shared" si="70"/>
        <v>0.20403071693501254</v>
      </c>
      <c r="AR288" s="185">
        <f t="shared" si="70"/>
        <v>0.4707301503173541</v>
      </c>
      <c r="AS288" s="185">
        <f t="shared" si="70"/>
        <v>0.28228432472469195</v>
      </c>
      <c r="AT288" s="185">
        <f t="shared" si="70"/>
        <v>0.24301375608678619</v>
      </c>
      <c r="AU288" s="185">
        <f t="shared" si="70"/>
        <v>0.19995304457645832</v>
      </c>
      <c r="AV288" s="185">
        <f t="shared" si="70"/>
        <v>0.13712061984566726</v>
      </c>
      <c r="AW288" s="185">
        <f t="shared" si="70"/>
        <v>0.15855236205658021</v>
      </c>
      <c r="AX288" s="185">
        <f t="shared" si="70"/>
        <v>0.125529033284425</v>
      </c>
      <c r="AY288" s="185">
        <f t="shared" si="70"/>
        <v>0.11325645723031391</v>
      </c>
      <c r="AZ288" s="185">
        <f t="shared" si="70"/>
        <v>0.1064011213545481</v>
      </c>
      <c r="BA288" s="185">
        <f t="shared" si="70"/>
        <v>0.12118847801154774</v>
      </c>
      <c r="BB288" s="185">
        <f t="shared" si="70"/>
        <v>8.9805638440526331E-2</v>
      </c>
      <c r="BC288" s="185">
        <f t="shared" si="70"/>
        <v>6.508899922207452E-2</v>
      </c>
      <c r="BD288" s="185">
        <f t="shared" si="70"/>
        <v>6.321401943650376E-2</v>
      </c>
      <c r="BE288" s="185">
        <f t="shared" si="70"/>
        <v>8.9335348788666363E-2</v>
      </c>
      <c r="BF288" s="185">
        <f t="shared" si="70"/>
        <v>4.9382544041023956E-2</v>
      </c>
      <c r="BG288" s="185">
        <f t="shared" si="70"/>
        <v>7.119425637362739E-2</v>
      </c>
      <c r="BH288" s="185">
        <f t="shared" si="70"/>
        <v>5.0501821715758781E-2</v>
      </c>
      <c r="BI288" s="185">
        <f t="shared" si="70"/>
        <v>3.6447850215778899E-2</v>
      </c>
      <c r="BJ288" s="185">
        <f t="shared" si="70"/>
        <v>2.4723243096927677E-2</v>
      </c>
      <c r="BK288" s="185">
        <f t="shared" si="70"/>
        <v>2.0328901206125311E-2</v>
      </c>
      <c r="BL288" s="185">
        <f t="shared" si="70"/>
        <v>2.2980690030726583E-2</v>
      </c>
      <c r="BM288" s="185">
        <f t="shared" si="70"/>
        <v>4.5192202218913111E-2</v>
      </c>
      <c r="BN288" s="185">
        <f t="shared" si="70"/>
        <v>2.2764161658064816E-2</v>
      </c>
      <c r="BO288" s="185">
        <f t="shared" si="70"/>
        <v>2.9768732922447642E-2</v>
      </c>
      <c r="BP288" s="185">
        <f t="shared" si="70"/>
        <v>4.9056615463958612E-2</v>
      </c>
      <c r="BQ288" s="185">
        <f t="shared" si="70"/>
        <v>-4.122557563218656E-2</v>
      </c>
      <c r="BR288" s="185">
        <f t="shared" si="70"/>
        <v>2.0144990770978796E-2</v>
      </c>
      <c r="BS288" s="185">
        <f t="shared" ref="BS288" si="71">SUMPRODUCT(BS272:BS286,BS211:BS225,BS11:BS25)/BS228</f>
        <v>4.5942047552147668E-2</v>
      </c>
      <c r="BT288" s="185">
        <f>SUMPRODUCT(BT272:BT286,BT211:BT225,BT11:BT25)/BT228</f>
        <v>2.9664010106605371E-2</v>
      </c>
      <c r="BU288" s="185">
        <f>SUMPRODUCT(BU272:BU286,BU211:BU225,BU11:BU25)/BU228</f>
        <v>2.3796370707056751E-2</v>
      </c>
    </row>
    <row r="289" spans="2:73">
      <c r="F289" s="164"/>
      <c r="G289" s="164"/>
      <c r="H289" s="164"/>
      <c r="I289" s="164"/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  <c r="AN289" s="164"/>
      <c r="AO289" s="164"/>
      <c r="AP289" s="164"/>
      <c r="AQ289" s="164"/>
      <c r="AR289" s="164"/>
      <c r="AS289" s="164"/>
      <c r="AT289" s="164"/>
      <c r="AU289" s="164"/>
      <c r="AV289" s="164"/>
      <c r="AW289" s="164"/>
      <c r="AX289" s="164"/>
      <c r="AY289" s="164"/>
      <c r="AZ289" s="164"/>
      <c r="BA289" s="164"/>
      <c r="BB289" s="164"/>
      <c r="BC289" s="164"/>
      <c r="BD289" s="164"/>
      <c r="BE289" s="164"/>
      <c r="BF289" s="164"/>
      <c r="BG289" s="164"/>
      <c r="BH289" s="164"/>
      <c r="BI289" s="164"/>
      <c r="BJ289" s="164"/>
      <c r="BK289" s="164"/>
      <c r="BL289" s="164"/>
      <c r="BM289" s="164"/>
      <c r="BN289" s="164"/>
      <c r="BO289" s="164"/>
      <c r="BP289" s="164"/>
      <c r="BQ289" s="164"/>
      <c r="BR289" s="164"/>
      <c r="BS289" s="164"/>
      <c r="BT289" s="164"/>
      <c r="BU289" s="164"/>
    </row>
    <row r="290" spans="2:73">
      <c r="B290" s="218" t="s">
        <v>136</v>
      </c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6"/>
      <c r="AK290" s="166"/>
      <c r="AL290" s="166"/>
      <c r="AM290" s="166"/>
      <c r="AN290" s="166"/>
      <c r="AO290" s="166"/>
    </row>
    <row r="292" spans="2:73" outlineLevel="1">
      <c r="B292" s="163" t="s">
        <v>52</v>
      </c>
      <c r="F292" s="197">
        <v>347239</v>
      </c>
      <c r="G292" s="197">
        <v>309276</v>
      </c>
      <c r="H292" s="197">
        <v>315385</v>
      </c>
      <c r="I292" s="197">
        <v>334130</v>
      </c>
      <c r="J292" s="197">
        <v>349922</v>
      </c>
      <c r="K292" s="197">
        <v>311539</v>
      </c>
      <c r="L292" s="197">
        <v>331621</v>
      </c>
      <c r="M292" s="197">
        <v>320814</v>
      </c>
      <c r="N292" s="197">
        <v>302606</v>
      </c>
      <c r="O292" s="197">
        <v>342156</v>
      </c>
      <c r="P292" s="197">
        <v>349104</v>
      </c>
      <c r="Q292" s="197">
        <v>402824</v>
      </c>
      <c r="R292" s="197">
        <v>347156</v>
      </c>
      <c r="S292" s="197">
        <v>309160</v>
      </c>
      <c r="T292" s="197">
        <v>204548</v>
      </c>
      <c r="U292" s="197">
        <v>0</v>
      </c>
      <c r="V292" s="197">
        <v>0</v>
      </c>
      <c r="W292" s="197">
        <v>0</v>
      </c>
      <c r="X292" s="197">
        <v>70304</v>
      </c>
      <c r="Y292" s="197">
        <v>166420</v>
      </c>
      <c r="Z292" s="197">
        <v>227035</v>
      </c>
      <c r="AA292" s="197">
        <v>289742</v>
      </c>
      <c r="AB292" s="197">
        <v>277353</v>
      </c>
      <c r="AC292" s="197">
        <v>320673</v>
      </c>
      <c r="AD292" s="197">
        <v>247915</v>
      </c>
      <c r="AE292" s="197">
        <v>224861</v>
      </c>
      <c r="AF292" s="197">
        <v>221967</v>
      </c>
      <c r="AG292" s="197">
        <v>193920</v>
      </c>
      <c r="AH292" s="197">
        <v>267043</v>
      </c>
      <c r="AI292" s="197">
        <v>224538</v>
      </c>
      <c r="AJ292" s="197">
        <v>294386</v>
      </c>
      <c r="AK292" s="197">
        <v>307375</v>
      </c>
      <c r="AL292" s="197">
        <v>271752</v>
      </c>
      <c r="AM292" s="197">
        <v>296456</v>
      </c>
      <c r="AN292" s="197">
        <v>303868</v>
      </c>
      <c r="AO292" s="197">
        <v>367093</v>
      </c>
      <c r="AP292" s="197">
        <v>271877</v>
      </c>
      <c r="AQ292" s="197">
        <v>263670</v>
      </c>
      <c r="AR292" s="197">
        <v>299299</v>
      </c>
      <c r="AS292" s="197">
        <v>298287</v>
      </c>
      <c r="AT292" s="197">
        <v>317657</v>
      </c>
      <c r="AU292" s="197">
        <v>301398</v>
      </c>
      <c r="AV292" s="197">
        <v>312290</v>
      </c>
      <c r="AW292" s="197">
        <v>308767</v>
      </c>
      <c r="AX292" s="197">
        <v>294443</v>
      </c>
      <c r="AY292" s="197">
        <v>307225</v>
      </c>
      <c r="AZ292" s="197">
        <v>313088</v>
      </c>
      <c r="BA292" s="197">
        <v>370071</v>
      </c>
      <c r="BB292" s="197">
        <v>298816</v>
      </c>
      <c r="BC292" s="197">
        <v>260427</v>
      </c>
      <c r="BD292" s="197">
        <v>302049</v>
      </c>
      <c r="BE292" s="197">
        <v>287195</v>
      </c>
      <c r="BF292" s="197">
        <v>313292</v>
      </c>
      <c r="BG292" s="197">
        <v>295754</v>
      </c>
      <c r="BH292" s="197">
        <v>309452</v>
      </c>
      <c r="BI292" s="197">
        <v>296092</v>
      </c>
      <c r="BJ292" s="197">
        <v>278315</v>
      </c>
      <c r="BK292" s="197">
        <v>296872</v>
      </c>
      <c r="BL292" s="197">
        <v>293015</v>
      </c>
      <c r="BM292" s="197">
        <v>358138</v>
      </c>
      <c r="BN292" s="197">
        <v>298436</v>
      </c>
      <c r="BO292" s="197">
        <v>263725</v>
      </c>
      <c r="BP292" s="197">
        <v>294362</v>
      </c>
      <c r="BQ292" s="197">
        <v>289035</v>
      </c>
      <c r="BR292" s="197">
        <v>309902</v>
      </c>
      <c r="BS292" s="197">
        <v>299708</v>
      </c>
      <c r="BT292" s="197">
        <v>317087</v>
      </c>
      <c r="BU292" s="197">
        <v>290198</v>
      </c>
    </row>
    <row r="293" spans="2:73" outlineLevel="1">
      <c r="B293" s="163" t="s">
        <v>56</v>
      </c>
      <c r="F293" s="197" t="s">
        <v>103</v>
      </c>
      <c r="G293" s="197" t="s">
        <v>103</v>
      </c>
      <c r="H293" s="197" t="s">
        <v>103</v>
      </c>
      <c r="I293" s="197" t="s">
        <v>103</v>
      </c>
      <c r="J293" s="197" t="s">
        <v>103</v>
      </c>
      <c r="K293" s="197" t="s">
        <v>103</v>
      </c>
      <c r="L293" s="197" t="s">
        <v>103</v>
      </c>
      <c r="M293" s="197" t="s">
        <v>103</v>
      </c>
      <c r="N293" s="197" t="s">
        <v>103</v>
      </c>
      <c r="O293" s="197" t="s">
        <v>103</v>
      </c>
      <c r="P293" s="197">
        <v>199402</v>
      </c>
      <c r="Q293" s="197">
        <v>238331</v>
      </c>
      <c r="R293" s="197">
        <v>203458</v>
      </c>
      <c r="S293" s="197">
        <v>191199</v>
      </c>
      <c r="T293" s="197">
        <v>130192</v>
      </c>
      <c r="U293" s="197">
        <v>52332</v>
      </c>
      <c r="V293" s="197">
        <v>56378</v>
      </c>
      <c r="W293" s="197">
        <v>63607</v>
      </c>
      <c r="X293" s="197">
        <v>121737</v>
      </c>
      <c r="Y293" s="197">
        <v>128925.00000000001</v>
      </c>
      <c r="Z293" s="197">
        <v>135576.30900000001</v>
      </c>
      <c r="AA293" s="197">
        <v>162993</v>
      </c>
      <c r="AB293" s="197">
        <v>165952</v>
      </c>
      <c r="AC293" s="197">
        <v>197424</v>
      </c>
      <c r="AD293" s="197">
        <v>145521</v>
      </c>
      <c r="AE293" s="197">
        <v>141812</v>
      </c>
      <c r="AF293" s="197">
        <v>85028</v>
      </c>
      <c r="AG293" s="197">
        <v>90325</v>
      </c>
      <c r="AH293" s="197">
        <v>147025</v>
      </c>
      <c r="AI293" s="197">
        <v>146938</v>
      </c>
      <c r="AJ293" s="197">
        <v>157703</v>
      </c>
      <c r="AK293" s="197">
        <v>158071</v>
      </c>
      <c r="AL293" s="197">
        <v>152992</v>
      </c>
      <c r="AM293" s="197">
        <v>174669</v>
      </c>
      <c r="AN293" s="197">
        <v>165261</v>
      </c>
      <c r="AO293" s="197">
        <v>211895</v>
      </c>
      <c r="AP293" s="197">
        <v>166026</v>
      </c>
      <c r="AQ293" s="197">
        <v>153269</v>
      </c>
      <c r="AR293" s="197">
        <v>175284</v>
      </c>
      <c r="AS293" s="197">
        <v>174812</v>
      </c>
      <c r="AT293" s="197">
        <v>177052</v>
      </c>
      <c r="AU293" s="197">
        <v>159882</v>
      </c>
      <c r="AV293" s="197">
        <v>163414</v>
      </c>
      <c r="AW293" s="197">
        <v>160513</v>
      </c>
      <c r="AX293" s="197">
        <v>162539</v>
      </c>
      <c r="AY293" s="197">
        <v>171056</v>
      </c>
      <c r="AZ293" s="197">
        <v>151514</v>
      </c>
      <c r="BA293" s="197">
        <v>206169</v>
      </c>
      <c r="BB293" s="197">
        <v>166351</v>
      </c>
      <c r="BC293" s="197">
        <v>153683</v>
      </c>
      <c r="BD293" s="197">
        <v>165980</v>
      </c>
      <c r="BE293" s="197">
        <v>168032</v>
      </c>
      <c r="BF293" s="197">
        <v>168032</v>
      </c>
      <c r="BG293" s="197">
        <v>160948</v>
      </c>
      <c r="BH293" s="197">
        <v>172904</v>
      </c>
      <c r="BI293" s="197">
        <v>160476</v>
      </c>
      <c r="BJ293" s="197">
        <v>161139</v>
      </c>
      <c r="BK293" s="197">
        <v>177976</v>
      </c>
      <c r="BL293" s="197">
        <v>173431</v>
      </c>
      <c r="BM293" s="197">
        <v>212952</v>
      </c>
      <c r="BN293" s="197">
        <v>171206</v>
      </c>
      <c r="BO293" s="197">
        <v>157931</v>
      </c>
      <c r="BP293" s="197">
        <v>167405</v>
      </c>
      <c r="BQ293" s="197">
        <v>154270</v>
      </c>
      <c r="BR293" s="197">
        <v>170202</v>
      </c>
      <c r="BS293" s="197">
        <v>169065</v>
      </c>
      <c r="BT293" s="197">
        <v>174519</v>
      </c>
      <c r="BU293" s="197">
        <v>161550</v>
      </c>
    </row>
    <row r="294" spans="2:73" outlineLevel="1">
      <c r="B294" s="163" t="s">
        <v>60</v>
      </c>
      <c r="F294" s="197" t="s">
        <v>103</v>
      </c>
      <c r="G294" s="197" t="s">
        <v>103</v>
      </c>
      <c r="H294" s="197" t="s">
        <v>103</v>
      </c>
      <c r="I294" s="197" t="s">
        <v>103</v>
      </c>
      <c r="J294" s="197" t="s">
        <v>103</v>
      </c>
      <c r="K294" s="197" t="s">
        <v>103</v>
      </c>
      <c r="L294" s="197" t="s">
        <v>103</v>
      </c>
      <c r="M294" s="197" t="s">
        <v>103</v>
      </c>
      <c r="N294" s="197">
        <v>236792</v>
      </c>
      <c r="O294" s="197">
        <v>254432</v>
      </c>
      <c r="P294" s="197">
        <v>266104</v>
      </c>
      <c r="Q294" s="197">
        <v>332126</v>
      </c>
      <c r="R294" s="197">
        <v>264973</v>
      </c>
      <c r="S294" s="197">
        <v>236766</v>
      </c>
      <c r="T294" s="197">
        <v>150111</v>
      </c>
      <c r="U294" s="197">
        <v>25622</v>
      </c>
      <c r="V294" s="197">
        <v>29842</v>
      </c>
      <c r="W294" s="197">
        <v>59830</v>
      </c>
      <c r="X294" s="197">
        <v>139572</v>
      </c>
      <c r="Y294" s="197">
        <v>180136</v>
      </c>
      <c r="Z294" s="197">
        <v>181578</v>
      </c>
      <c r="AA294" s="197">
        <v>204513</v>
      </c>
      <c r="AB294" s="197">
        <v>209934</v>
      </c>
      <c r="AC294" s="197">
        <v>261933</v>
      </c>
      <c r="AD294" s="197">
        <v>184528</v>
      </c>
      <c r="AE294" s="197">
        <v>169951</v>
      </c>
      <c r="AF294" s="197">
        <v>71690</v>
      </c>
      <c r="AG294" s="197">
        <v>160420</v>
      </c>
      <c r="AH294" s="197">
        <v>170964</v>
      </c>
      <c r="AI294" s="197">
        <v>174472</v>
      </c>
      <c r="AJ294" s="197">
        <v>206458</v>
      </c>
      <c r="AK294" s="197">
        <v>200321</v>
      </c>
      <c r="AL294" s="197">
        <v>180440</v>
      </c>
      <c r="AM294" s="197">
        <v>205294</v>
      </c>
      <c r="AN294" s="197">
        <v>211000</v>
      </c>
      <c r="AO294" s="197">
        <v>273708</v>
      </c>
      <c r="AP294" s="197">
        <v>193737</v>
      </c>
      <c r="AQ294" s="197">
        <v>169287</v>
      </c>
      <c r="AR294" s="197">
        <v>197220</v>
      </c>
      <c r="AS294" s="197">
        <v>198077</v>
      </c>
      <c r="AT294" s="197">
        <v>201767</v>
      </c>
      <c r="AU294" s="197">
        <v>196619</v>
      </c>
      <c r="AV294" s="197">
        <v>222603</v>
      </c>
      <c r="AW294" s="197">
        <v>198647</v>
      </c>
      <c r="AX294" s="197">
        <v>207157</v>
      </c>
      <c r="AY294" s="197">
        <v>215843</v>
      </c>
      <c r="AZ294" s="197">
        <v>219716</v>
      </c>
      <c r="BA294" s="197">
        <v>281798</v>
      </c>
      <c r="BB294" s="197">
        <v>216079</v>
      </c>
      <c r="BC294" s="197">
        <v>185664</v>
      </c>
      <c r="BD294" s="197">
        <v>205981</v>
      </c>
      <c r="BE294" s="197">
        <v>200787</v>
      </c>
      <c r="BF294" s="197">
        <v>215383</v>
      </c>
      <c r="BG294" s="197">
        <v>211996</v>
      </c>
      <c r="BH294" s="197">
        <v>239474</v>
      </c>
      <c r="BI294" s="197">
        <v>205269</v>
      </c>
      <c r="BJ294" s="197">
        <v>201259</v>
      </c>
      <c r="BK294" s="197">
        <v>202328</v>
      </c>
      <c r="BL294" s="197">
        <v>213518</v>
      </c>
      <c r="BM294" s="197">
        <v>280482</v>
      </c>
      <c r="BN294" s="197">
        <v>231099</v>
      </c>
      <c r="BO294" s="197">
        <v>190487</v>
      </c>
      <c r="BP294" s="197">
        <v>216667</v>
      </c>
      <c r="BQ294" s="197">
        <v>215599</v>
      </c>
      <c r="BR294" s="197">
        <v>231712</v>
      </c>
      <c r="BS294" s="197">
        <v>224985</v>
      </c>
      <c r="BT294" s="197">
        <v>241740</v>
      </c>
      <c r="BU294" s="197">
        <v>214807</v>
      </c>
    </row>
    <row r="295" spans="2:73" outlineLevel="1">
      <c r="B295" s="163" t="s">
        <v>64</v>
      </c>
      <c r="F295" s="197" t="s">
        <v>103</v>
      </c>
      <c r="G295" s="197" t="s">
        <v>103</v>
      </c>
      <c r="H295" s="197" t="s">
        <v>103</v>
      </c>
      <c r="I295" s="197" t="s">
        <v>103</v>
      </c>
      <c r="J295" s="197" t="s">
        <v>103</v>
      </c>
      <c r="K295" s="197" t="s">
        <v>103</v>
      </c>
      <c r="L295" s="197" t="s">
        <v>103</v>
      </c>
      <c r="M295" s="197" t="s">
        <v>103</v>
      </c>
      <c r="N295" s="197" t="s">
        <v>103</v>
      </c>
      <c r="O295" s="197" t="s">
        <v>103</v>
      </c>
      <c r="P295" s="197" t="s">
        <v>103</v>
      </c>
      <c r="Q295" s="197">
        <v>394401</v>
      </c>
      <c r="R295" s="197">
        <v>314142</v>
      </c>
      <c r="S295" s="197">
        <v>287182</v>
      </c>
      <c r="T295" s="197">
        <v>202131</v>
      </c>
      <c r="U295" s="197">
        <v>101377</v>
      </c>
      <c r="V295" s="197">
        <v>125290</v>
      </c>
      <c r="W295" s="197">
        <v>164054</v>
      </c>
      <c r="X295" s="197">
        <v>204497</v>
      </c>
      <c r="Y295" s="197">
        <v>235809</v>
      </c>
      <c r="Z295" s="197">
        <v>237028</v>
      </c>
      <c r="AA295" s="197">
        <v>275690</v>
      </c>
      <c r="AB295" s="197">
        <v>268998</v>
      </c>
      <c r="AC295" s="197">
        <v>332391</v>
      </c>
      <c r="AD295" s="197">
        <v>235536</v>
      </c>
      <c r="AE295" s="197">
        <v>234400</v>
      </c>
      <c r="AF295" s="197">
        <v>164818</v>
      </c>
      <c r="AG295" s="197">
        <v>182226</v>
      </c>
      <c r="AH295" s="197">
        <v>267339</v>
      </c>
      <c r="AI295" s="197">
        <v>269101</v>
      </c>
      <c r="AJ295" s="197">
        <v>278580</v>
      </c>
      <c r="AK295" s="197">
        <v>270030</v>
      </c>
      <c r="AL295" s="197">
        <v>251370</v>
      </c>
      <c r="AM295" s="197">
        <v>298043</v>
      </c>
      <c r="AN295" s="197">
        <v>324454</v>
      </c>
      <c r="AO295" s="197">
        <v>391663</v>
      </c>
      <c r="AP295" s="197">
        <v>288755</v>
      </c>
      <c r="AQ295" s="197">
        <v>288755</v>
      </c>
      <c r="AR295" s="197">
        <v>308114</v>
      </c>
      <c r="AS295" s="197">
        <v>324583</v>
      </c>
      <c r="AT295" s="197">
        <v>330669</v>
      </c>
      <c r="AU295" s="197">
        <v>306931</v>
      </c>
      <c r="AV295" s="197">
        <v>307161</v>
      </c>
      <c r="AW295" s="197">
        <v>297690</v>
      </c>
      <c r="AX295" s="197">
        <v>296276</v>
      </c>
      <c r="AY295" s="197">
        <v>317592</v>
      </c>
      <c r="AZ295" s="197">
        <v>308541</v>
      </c>
      <c r="BA295" s="197">
        <v>395561</v>
      </c>
      <c r="BB295" s="197">
        <v>295756</v>
      </c>
      <c r="BC295" s="197">
        <v>271238</v>
      </c>
      <c r="BD295" s="197">
        <v>302239</v>
      </c>
      <c r="BE295" s="197">
        <v>317852</v>
      </c>
      <c r="BF295" s="197">
        <v>322585</v>
      </c>
      <c r="BG295" s="197">
        <v>310804</v>
      </c>
      <c r="BH295" s="197">
        <v>321319</v>
      </c>
      <c r="BI295" s="197">
        <v>300574</v>
      </c>
      <c r="BJ295" s="197">
        <v>301278</v>
      </c>
      <c r="BK295" s="197">
        <v>325499</v>
      </c>
      <c r="BL295" s="197">
        <v>326535</v>
      </c>
      <c r="BM295" s="197">
        <v>408173</v>
      </c>
      <c r="BN295" s="197">
        <v>294691</v>
      </c>
      <c r="BO295" s="197">
        <v>275483</v>
      </c>
      <c r="BP295" s="197">
        <v>318918</v>
      </c>
      <c r="BQ295" s="197">
        <v>282646</v>
      </c>
      <c r="BR295" s="197">
        <v>310052</v>
      </c>
      <c r="BS295" s="197">
        <v>311365</v>
      </c>
      <c r="BT295" s="197">
        <v>312242</v>
      </c>
      <c r="BU295" s="197">
        <v>292133</v>
      </c>
    </row>
    <row r="296" spans="2:73" outlineLevel="1">
      <c r="B296" s="163" t="s">
        <v>84</v>
      </c>
      <c r="F296" s="197" t="s">
        <v>103</v>
      </c>
      <c r="G296" s="197" t="s">
        <v>103</v>
      </c>
      <c r="H296" s="197" t="s">
        <v>103</v>
      </c>
      <c r="I296" s="197" t="s">
        <v>103</v>
      </c>
      <c r="J296" s="197" t="s">
        <v>103</v>
      </c>
      <c r="K296" s="197" t="s">
        <v>103</v>
      </c>
      <c r="L296" s="197" t="s">
        <v>103</v>
      </c>
      <c r="M296" s="197" t="s">
        <v>103</v>
      </c>
      <c r="N296" s="197" t="s">
        <v>103</v>
      </c>
      <c r="O296" s="197" t="s">
        <v>103</v>
      </c>
      <c r="P296" s="197" t="s">
        <v>103</v>
      </c>
      <c r="Q296" s="197">
        <v>212136</v>
      </c>
      <c r="R296" s="197">
        <v>171438</v>
      </c>
      <c r="S296" s="197">
        <v>157090</v>
      </c>
      <c r="T296" s="197">
        <v>104982</v>
      </c>
      <c r="U296" s="197">
        <v>27640</v>
      </c>
      <c r="V296" s="197">
        <v>33166</v>
      </c>
      <c r="W296" s="197">
        <v>47139</v>
      </c>
      <c r="X296" s="197">
        <v>56238</v>
      </c>
      <c r="Y296" s="197">
        <v>88566</v>
      </c>
      <c r="Z296" s="197">
        <v>106819</v>
      </c>
      <c r="AA296" s="197">
        <v>129212</v>
      </c>
      <c r="AB296" s="197">
        <v>125126</v>
      </c>
      <c r="AC296" s="197">
        <v>159902</v>
      </c>
      <c r="AD296" s="197">
        <v>112808</v>
      </c>
      <c r="AE296" s="197">
        <v>103456</v>
      </c>
      <c r="AF296" s="197">
        <v>86093</v>
      </c>
      <c r="AG296" s="197">
        <v>94329</v>
      </c>
      <c r="AH296" s="197">
        <v>120695</v>
      </c>
      <c r="AI296" s="197">
        <v>122227</v>
      </c>
      <c r="AJ296" s="197">
        <v>132782</v>
      </c>
      <c r="AK296" s="197">
        <v>131716</v>
      </c>
      <c r="AL296" s="197">
        <v>170352</v>
      </c>
      <c r="AM296" s="197">
        <v>132754</v>
      </c>
      <c r="AN296" s="197">
        <v>136219</v>
      </c>
      <c r="AO296" s="197">
        <v>183268</v>
      </c>
      <c r="AP296" s="197">
        <v>226322</v>
      </c>
      <c r="AQ296" s="197">
        <v>218176</v>
      </c>
      <c r="AR296" s="197">
        <v>138130</v>
      </c>
      <c r="AS296" s="197">
        <v>139697</v>
      </c>
      <c r="AT296" s="197">
        <v>151696</v>
      </c>
      <c r="AU296" s="197">
        <v>145709</v>
      </c>
      <c r="AV296" s="197">
        <v>148843</v>
      </c>
      <c r="AW296" s="197">
        <v>144698</v>
      </c>
      <c r="AX296" s="197">
        <v>138198</v>
      </c>
      <c r="AY296" s="197">
        <v>146369</v>
      </c>
      <c r="AZ296" s="197">
        <v>161431</v>
      </c>
      <c r="BA296" s="197">
        <v>193148</v>
      </c>
      <c r="BB296" s="197">
        <v>127775</v>
      </c>
      <c r="BC296" s="197">
        <v>130684</v>
      </c>
      <c r="BD296" s="197">
        <v>150133</v>
      </c>
      <c r="BE296" s="197">
        <v>141811</v>
      </c>
      <c r="BF296" s="197">
        <v>156331</v>
      </c>
      <c r="BG296" s="197">
        <v>151923</v>
      </c>
      <c r="BH296" s="197">
        <v>155435</v>
      </c>
      <c r="BI296" s="197">
        <v>149648</v>
      </c>
      <c r="BJ296" s="197">
        <v>137333</v>
      </c>
      <c r="BK296" s="197">
        <v>140247</v>
      </c>
      <c r="BL296" s="197">
        <v>142351</v>
      </c>
      <c r="BM296" s="197">
        <v>183592</v>
      </c>
      <c r="BN296" s="197">
        <v>131213</v>
      </c>
      <c r="BO296" s="197">
        <v>117521</v>
      </c>
      <c r="BP296" s="197">
        <v>139388</v>
      </c>
      <c r="BQ296" s="197">
        <v>128050</v>
      </c>
      <c r="BR296" s="197">
        <v>143565</v>
      </c>
      <c r="BS296" s="197">
        <v>136910</v>
      </c>
      <c r="BT296" s="197">
        <v>140690</v>
      </c>
      <c r="BU296" s="197">
        <v>142319</v>
      </c>
    </row>
    <row r="297" spans="2:73" outlineLevel="1">
      <c r="B297" s="163" t="s">
        <v>123</v>
      </c>
      <c r="F297" s="197" t="s">
        <v>103</v>
      </c>
      <c r="G297" s="197" t="s">
        <v>103</v>
      </c>
      <c r="H297" s="197" t="s">
        <v>103</v>
      </c>
      <c r="I297" s="197" t="s">
        <v>103</v>
      </c>
      <c r="J297" s="197" t="s">
        <v>103</v>
      </c>
      <c r="K297" s="197" t="s">
        <v>103</v>
      </c>
      <c r="L297" s="197" t="s">
        <v>103</v>
      </c>
      <c r="M297" s="197" t="s">
        <v>103</v>
      </c>
      <c r="N297" s="197" t="s">
        <v>103</v>
      </c>
      <c r="O297" s="197" t="s">
        <v>103</v>
      </c>
      <c r="P297" s="197" t="s">
        <v>103</v>
      </c>
      <c r="Q297" s="197" t="s">
        <v>103</v>
      </c>
      <c r="R297" s="197" t="s">
        <v>103</v>
      </c>
      <c r="S297" s="197" t="s">
        <v>103</v>
      </c>
      <c r="T297" s="197" t="s">
        <v>103</v>
      </c>
      <c r="U297" s="197" t="s">
        <v>103</v>
      </c>
      <c r="V297" s="197" t="s">
        <v>103</v>
      </c>
      <c r="W297" s="197" t="s">
        <v>103</v>
      </c>
      <c r="X297" s="197" t="s">
        <v>103</v>
      </c>
      <c r="Y297" s="197" t="s">
        <v>103</v>
      </c>
      <c r="Z297" s="197" t="s">
        <v>103</v>
      </c>
      <c r="AA297" s="197" t="s">
        <v>103</v>
      </c>
      <c r="AB297" s="197" t="s">
        <v>103</v>
      </c>
      <c r="AC297" s="197" t="s">
        <v>103</v>
      </c>
      <c r="AD297" s="197" t="s">
        <v>103</v>
      </c>
      <c r="AE297" s="197" t="s">
        <v>103</v>
      </c>
      <c r="AF297" s="197" t="s">
        <v>103</v>
      </c>
      <c r="AG297" s="197" t="s">
        <v>103</v>
      </c>
      <c r="AH297" s="197" t="s">
        <v>103</v>
      </c>
      <c r="AI297" s="197" t="s">
        <v>103</v>
      </c>
      <c r="AJ297" s="197" t="s">
        <v>103</v>
      </c>
      <c r="AK297" s="197" t="s">
        <v>103</v>
      </c>
      <c r="AL297" s="197" t="s">
        <v>103</v>
      </c>
      <c r="AM297" s="197" t="s">
        <v>103</v>
      </c>
      <c r="AN297" s="197" t="s">
        <v>103</v>
      </c>
      <c r="AO297" s="197" t="s">
        <v>103</v>
      </c>
      <c r="AP297" s="197" t="s">
        <v>103</v>
      </c>
      <c r="AQ297" s="197" t="s">
        <v>103</v>
      </c>
      <c r="AR297" s="197" t="s">
        <v>103</v>
      </c>
      <c r="AS297" s="197" t="s">
        <v>103</v>
      </c>
      <c r="AT297" s="197" t="s">
        <v>103</v>
      </c>
      <c r="AU297" s="197" t="s">
        <v>103</v>
      </c>
      <c r="AV297" s="197" t="s">
        <v>103</v>
      </c>
      <c r="AW297" s="197" t="s">
        <v>103</v>
      </c>
      <c r="AX297" s="197" t="s">
        <v>103</v>
      </c>
      <c r="AY297" s="197" t="s">
        <v>103</v>
      </c>
      <c r="AZ297" s="197" t="s">
        <v>103</v>
      </c>
      <c r="BA297" s="197" t="s">
        <v>103</v>
      </c>
      <c r="BB297" s="197" t="s">
        <v>103</v>
      </c>
      <c r="BC297" s="197" t="s">
        <v>103</v>
      </c>
      <c r="BD297" s="197" t="s">
        <v>103</v>
      </c>
      <c r="BE297" s="197" t="s">
        <v>103</v>
      </c>
      <c r="BF297" s="197" t="s">
        <v>103</v>
      </c>
      <c r="BG297" s="197" t="s">
        <v>103</v>
      </c>
      <c r="BH297" s="197" t="s">
        <v>103</v>
      </c>
      <c r="BI297" s="197" t="s">
        <v>103</v>
      </c>
      <c r="BJ297" s="197" t="s">
        <v>103</v>
      </c>
      <c r="BK297" s="197" t="s">
        <v>103</v>
      </c>
      <c r="BL297" s="197" t="s">
        <v>103</v>
      </c>
      <c r="BM297" s="197" t="s">
        <v>103</v>
      </c>
      <c r="BN297" s="197" t="s">
        <v>103</v>
      </c>
      <c r="BO297" s="197" t="s">
        <v>103</v>
      </c>
      <c r="BP297" s="197" t="s">
        <v>103</v>
      </c>
      <c r="BQ297" s="197" t="s">
        <v>103</v>
      </c>
      <c r="BR297" s="197" t="s">
        <v>103</v>
      </c>
      <c r="BS297" s="197" t="s">
        <v>103</v>
      </c>
      <c r="BT297" s="197" t="s">
        <v>103</v>
      </c>
      <c r="BU297" s="197" t="s">
        <v>103</v>
      </c>
    </row>
    <row r="298" spans="2:73" outlineLevel="1">
      <c r="B298" s="163" t="s">
        <v>68</v>
      </c>
      <c r="F298" s="197" t="s">
        <v>103</v>
      </c>
      <c r="G298" s="197" t="s">
        <v>103</v>
      </c>
      <c r="H298" s="197" t="s">
        <v>103</v>
      </c>
      <c r="I298" s="197" t="s">
        <v>103</v>
      </c>
      <c r="J298" s="197" t="s">
        <v>103</v>
      </c>
      <c r="K298" s="197" t="s">
        <v>103</v>
      </c>
      <c r="L298" s="197" t="s">
        <v>103</v>
      </c>
      <c r="M298" s="197" t="s">
        <v>103</v>
      </c>
      <c r="N298" s="197" t="s">
        <v>103</v>
      </c>
      <c r="O298" s="197" t="s">
        <v>103</v>
      </c>
      <c r="P298" s="197" t="s">
        <v>103</v>
      </c>
      <c r="Q298" s="197">
        <v>149519</v>
      </c>
      <c r="R298" s="197">
        <v>151750</v>
      </c>
      <c r="S298" s="197">
        <v>126903</v>
      </c>
      <c r="T298" s="197">
        <v>63396</v>
      </c>
      <c r="U298" s="197">
        <v>11260</v>
      </c>
      <c r="V298" s="197">
        <v>12785</v>
      </c>
      <c r="W298" s="197">
        <v>44216</v>
      </c>
      <c r="X298" s="197">
        <v>60820</v>
      </c>
      <c r="Y298" s="197">
        <v>73077</v>
      </c>
      <c r="Z298" s="197">
        <v>71856</v>
      </c>
      <c r="AA298" s="197">
        <v>99531</v>
      </c>
      <c r="AB298" s="197">
        <v>98515</v>
      </c>
      <c r="AC298" s="197">
        <v>125412</v>
      </c>
      <c r="AD298" s="197">
        <v>99020</v>
      </c>
      <c r="AE298" s="197">
        <v>94714</v>
      </c>
      <c r="AF298" s="197">
        <v>84095</v>
      </c>
      <c r="AG298" s="197">
        <v>77964</v>
      </c>
      <c r="AH298" s="197">
        <v>97231</v>
      </c>
      <c r="AI298" s="197">
        <v>103873</v>
      </c>
      <c r="AJ298" s="197">
        <v>114759</v>
      </c>
      <c r="AK298" s="197">
        <v>100971</v>
      </c>
      <c r="AL298" s="197">
        <v>99463</v>
      </c>
      <c r="AM298" s="197">
        <v>120116</v>
      </c>
      <c r="AN298" s="197">
        <v>120185</v>
      </c>
      <c r="AO298" s="197">
        <v>153345</v>
      </c>
      <c r="AP298" s="197">
        <v>128753</v>
      </c>
      <c r="AQ298" s="197">
        <v>108649</v>
      </c>
      <c r="AR298" s="197">
        <v>105500</v>
      </c>
      <c r="AS298" s="197">
        <v>110030</v>
      </c>
      <c r="AT298" s="197">
        <v>110331</v>
      </c>
      <c r="AU298" s="197">
        <v>105483</v>
      </c>
      <c r="AV298" s="197">
        <v>113419</v>
      </c>
      <c r="AW298" s="197">
        <v>102302</v>
      </c>
      <c r="AX298" s="197">
        <v>109429</v>
      </c>
      <c r="AY298" s="197">
        <v>117620</v>
      </c>
      <c r="AZ298" s="197">
        <v>120742</v>
      </c>
      <c r="BA298" s="197">
        <v>167384</v>
      </c>
      <c r="BB298" s="197">
        <v>153092</v>
      </c>
      <c r="BC298" s="197">
        <v>118843</v>
      </c>
      <c r="BD298" s="197">
        <v>114287</v>
      </c>
      <c r="BE298" s="197">
        <v>124235</v>
      </c>
      <c r="BF298" s="197">
        <v>118775</v>
      </c>
      <c r="BG298" s="197">
        <v>115277</v>
      </c>
      <c r="BH298" s="197">
        <v>135630</v>
      </c>
      <c r="BI298" s="197">
        <v>111931</v>
      </c>
      <c r="BJ298" s="197">
        <v>114720</v>
      </c>
      <c r="BK298" s="197">
        <v>127032</v>
      </c>
      <c r="BL298" s="197">
        <v>129666</v>
      </c>
      <c r="BM298" s="197">
        <v>172898</v>
      </c>
      <c r="BN298" s="197">
        <v>169137</v>
      </c>
      <c r="BO298" s="197">
        <v>127486</v>
      </c>
      <c r="BP298" s="197">
        <v>136689</v>
      </c>
      <c r="BQ298" s="197">
        <v>169137</v>
      </c>
      <c r="BR298" s="197">
        <v>125588</v>
      </c>
      <c r="BS298" s="197">
        <v>128259</v>
      </c>
      <c r="BT298" s="197">
        <v>139289</v>
      </c>
      <c r="BU298" s="197">
        <v>124439</v>
      </c>
    </row>
    <row r="299" spans="2:73" outlineLevel="1">
      <c r="B299" s="163" t="s">
        <v>72</v>
      </c>
      <c r="F299" s="197" t="s">
        <v>103</v>
      </c>
      <c r="G299" s="197" t="s">
        <v>103</v>
      </c>
      <c r="H299" s="197" t="s">
        <v>103</v>
      </c>
      <c r="I299" s="197" t="s">
        <v>103</v>
      </c>
      <c r="J299" s="197" t="s">
        <v>103</v>
      </c>
      <c r="K299" s="197" t="s">
        <v>103</v>
      </c>
      <c r="L299" s="197" t="s">
        <v>103</v>
      </c>
      <c r="M299" s="197" t="s">
        <v>103</v>
      </c>
      <c r="N299" s="197" t="s">
        <v>103</v>
      </c>
      <c r="O299" s="197" t="s">
        <v>103</v>
      </c>
      <c r="P299" s="197" t="s">
        <v>103</v>
      </c>
      <c r="Q299" s="197" t="s">
        <v>103</v>
      </c>
      <c r="R299" s="197" t="s">
        <v>103</v>
      </c>
      <c r="S299" s="197" t="s">
        <v>103</v>
      </c>
      <c r="T299" s="197" t="s">
        <v>103</v>
      </c>
      <c r="U299" s="197" t="s">
        <v>103</v>
      </c>
      <c r="V299" s="197" t="s">
        <v>103</v>
      </c>
      <c r="W299" s="197" t="s">
        <v>103</v>
      </c>
      <c r="X299" s="197" t="s">
        <v>103</v>
      </c>
      <c r="Y299" s="197" t="s">
        <v>103</v>
      </c>
      <c r="Z299" s="197" t="s">
        <v>103</v>
      </c>
      <c r="AA299" s="197" t="s">
        <v>103</v>
      </c>
      <c r="AB299" s="197" t="s">
        <v>103</v>
      </c>
      <c r="AC299" s="197" t="s">
        <v>103</v>
      </c>
      <c r="AD299" s="197" t="s">
        <v>103</v>
      </c>
      <c r="AE299" s="197" t="s">
        <v>103</v>
      </c>
      <c r="AF299" s="197" t="s">
        <v>103</v>
      </c>
      <c r="AG299" s="197" t="s">
        <v>103</v>
      </c>
      <c r="AH299" s="197" t="s">
        <v>103</v>
      </c>
      <c r="AI299" s="197" t="s">
        <v>103</v>
      </c>
      <c r="AJ299" s="197" t="s">
        <v>103</v>
      </c>
      <c r="AK299" s="197" t="s">
        <v>103</v>
      </c>
      <c r="AL299" s="197" t="s">
        <v>103</v>
      </c>
      <c r="AM299" s="197" t="s">
        <v>103</v>
      </c>
      <c r="AN299" s="197" t="s">
        <v>103</v>
      </c>
      <c r="AO299" s="197" t="s">
        <v>103</v>
      </c>
      <c r="AP299" s="197" t="s">
        <v>103</v>
      </c>
      <c r="AQ299" s="197">
        <v>77049</v>
      </c>
      <c r="AR299" s="197">
        <v>91675</v>
      </c>
      <c r="AS299" s="197" t="s">
        <v>103</v>
      </c>
      <c r="AT299" s="197">
        <v>91383</v>
      </c>
      <c r="AU299" s="197">
        <v>89363</v>
      </c>
      <c r="AV299" s="197">
        <v>102351</v>
      </c>
      <c r="AW299" s="197">
        <v>81894</v>
      </c>
      <c r="AX299" s="197">
        <v>80738</v>
      </c>
      <c r="AY299" s="197">
        <v>94438</v>
      </c>
      <c r="AZ299" s="197">
        <v>93461</v>
      </c>
      <c r="BA299" s="197">
        <v>125135</v>
      </c>
      <c r="BB299" s="197">
        <v>99894</v>
      </c>
      <c r="BC299" s="197">
        <v>82110</v>
      </c>
      <c r="BD299" s="197">
        <v>85720</v>
      </c>
      <c r="BE299" s="197">
        <v>95706</v>
      </c>
      <c r="BF299" s="197">
        <v>97831</v>
      </c>
      <c r="BG299" s="197">
        <v>102115</v>
      </c>
      <c r="BH299" s="197">
        <v>119359</v>
      </c>
      <c r="BI299" s="197">
        <v>94408</v>
      </c>
      <c r="BJ299" s="197">
        <v>96290</v>
      </c>
      <c r="BK299" s="197">
        <v>113142</v>
      </c>
      <c r="BL299" s="197">
        <v>113397</v>
      </c>
      <c r="BM299" s="197">
        <v>152141</v>
      </c>
      <c r="BN299" s="197">
        <v>124757</v>
      </c>
      <c r="BO299" s="197">
        <v>108243</v>
      </c>
      <c r="BP299" s="197">
        <v>126319</v>
      </c>
      <c r="BQ299" s="197">
        <v>111554</v>
      </c>
      <c r="BR299" s="197">
        <v>125412</v>
      </c>
      <c r="BS299" s="197">
        <v>133373</v>
      </c>
      <c r="BT299" s="197">
        <v>145827</v>
      </c>
      <c r="BU299" s="197">
        <v>135215</v>
      </c>
    </row>
    <row r="300" spans="2:73" outlineLevel="1">
      <c r="B300" s="163" t="s">
        <v>74</v>
      </c>
      <c r="F300" s="197" t="s">
        <v>103</v>
      </c>
      <c r="G300" s="197" t="s">
        <v>103</v>
      </c>
      <c r="H300" s="197" t="s">
        <v>103</v>
      </c>
      <c r="I300" s="197" t="s">
        <v>103</v>
      </c>
      <c r="J300" s="197" t="s">
        <v>103</v>
      </c>
      <c r="K300" s="197" t="s">
        <v>103</v>
      </c>
      <c r="L300" s="197" t="s">
        <v>103</v>
      </c>
      <c r="M300" s="197" t="s">
        <v>103</v>
      </c>
      <c r="N300" s="197" t="s">
        <v>103</v>
      </c>
      <c r="O300" s="197" t="s">
        <v>103</v>
      </c>
      <c r="P300" s="197" t="s">
        <v>103</v>
      </c>
      <c r="Q300" s="197" t="s">
        <v>103</v>
      </c>
      <c r="R300" s="197" t="s">
        <v>103</v>
      </c>
      <c r="S300" s="197" t="s">
        <v>103</v>
      </c>
      <c r="T300" s="197" t="s">
        <v>103</v>
      </c>
      <c r="U300" s="197" t="s">
        <v>103</v>
      </c>
      <c r="V300" s="197" t="s">
        <v>103</v>
      </c>
      <c r="W300" s="197" t="s">
        <v>103</v>
      </c>
      <c r="X300" s="197" t="s">
        <v>103</v>
      </c>
      <c r="Y300" s="197" t="s">
        <v>103</v>
      </c>
      <c r="Z300" s="197" t="s">
        <v>103</v>
      </c>
      <c r="AA300" s="197" t="s">
        <v>103</v>
      </c>
      <c r="AB300" s="197" t="s">
        <v>103</v>
      </c>
      <c r="AC300" s="197" t="s">
        <v>103</v>
      </c>
      <c r="AD300" s="197" t="s">
        <v>103</v>
      </c>
      <c r="AE300" s="197" t="s">
        <v>103</v>
      </c>
      <c r="AF300" s="197" t="s">
        <v>103</v>
      </c>
      <c r="AG300" s="197" t="s">
        <v>103</v>
      </c>
      <c r="AH300" s="197" t="s">
        <v>103</v>
      </c>
      <c r="AI300" s="197" t="s">
        <v>103</v>
      </c>
      <c r="AJ300" s="197" t="s">
        <v>103</v>
      </c>
      <c r="AK300" s="197" t="s">
        <v>103</v>
      </c>
      <c r="AL300" s="197" t="s">
        <v>103</v>
      </c>
      <c r="AM300" s="197" t="s">
        <v>103</v>
      </c>
      <c r="AN300" s="197" t="s">
        <v>103</v>
      </c>
      <c r="AO300" s="197">
        <v>38516</v>
      </c>
      <c r="AP300" s="197">
        <v>29226</v>
      </c>
      <c r="AQ300" s="197">
        <v>28334</v>
      </c>
      <c r="AR300" s="197">
        <v>31447</v>
      </c>
      <c r="AS300" s="197">
        <v>31253</v>
      </c>
      <c r="AT300" s="197">
        <v>32320</v>
      </c>
      <c r="AU300" s="197">
        <v>30568</v>
      </c>
      <c r="AV300" s="197">
        <v>31270</v>
      </c>
      <c r="AW300" s="197">
        <v>30248</v>
      </c>
      <c r="AX300" s="197">
        <v>26332</v>
      </c>
      <c r="AY300" s="197">
        <v>31871</v>
      </c>
      <c r="AZ300" s="197">
        <v>31574</v>
      </c>
      <c r="BA300" s="197">
        <v>37149</v>
      </c>
      <c r="BB300" s="197">
        <v>30491</v>
      </c>
      <c r="BC300" s="197">
        <v>25386</v>
      </c>
      <c r="BD300" s="197">
        <v>30376</v>
      </c>
      <c r="BE300" s="197">
        <v>24804</v>
      </c>
      <c r="BF300" s="197">
        <v>30026</v>
      </c>
      <c r="BG300" s="197">
        <v>29055</v>
      </c>
      <c r="BH300" s="197">
        <v>28987</v>
      </c>
      <c r="BI300" s="197">
        <v>27472</v>
      </c>
      <c r="BJ300" s="197">
        <v>26647</v>
      </c>
      <c r="BK300" s="197">
        <v>29734</v>
      </c>
      <c r="BL300" s="197">
        <v>30500</v>
      </c>
      <c r="BM300" s="197">
        <v>36699</v>
      </c>
      <c r="BN300" s="197">
        <v>29824</v>
      </c>
      <c r="BO300" s="197">
        <v>24496</v>
      </c>
      <c r="BP300" s="197">
        <v>31390</v>
      </c>
      <c r="BQ300" s="197">
        <v>27067</v>
      </c>
      <c r="BR300" s="197">
        <v>29207</v>
      </c>
      <c r="BS300" s="197">
        <v>28457</v>
      </c>
      <c r="BT300" s="197">
        <v>27711</v>
      </c>
      <c r="BU300" s="197">
        <v>26034</v>
      </c>
    </row>
    <row r="301" spans="2:73" outlineLevel="1">
      <c r="B301" s="163" t="s">
        <v>77</v>
      </c>
      <c r="F301" s="197" t="s">
        <v>103</v>
      </c>
      <c r="G301" s="197" t="s">
        <v>103</v>
      </c>
      <c r="H301" s="197" t="s">
        <v>103</v>
      </c>
      <c r="I301" s="197" t="s">
        <v>103</v>
      </c>
      <c r="J301" s="197" t="s">
        <v>103</v>
      </c>
      <c r="K301" s="197" t="s">
        <v>103</v>
      </c>
      <c r="L301" s="197" t="s">
        <v>103</v>
      </c>
      <c r="M301" s="197" t="s">
        <v>103</v>
      </c>
      <c r="N301" s="197" t="s">
        <v>103</v>
      </c>
      <c r="O301" s="197" t="s">
        <v>103</v>
      </c>
      <c r="P301" s="197" t="s">
        <v>103</v>
      </c>
      <c r="Q301" s="197" t="s">
        <v>103</v>
      </c>
      <c r="R301" s="197" t="s">
        <v>103</v>
      </c>
      <c r="S301" s="197" t="s">
        <v>103</v>
      </c>
      <c r="T301" s="197" t="s">
        <v>103</v>
      </c>
      <c r="U301" s="197" t="s">
        <v>103</v>
      </c>
      <c r="V301" s="197" t="s">
        <v>103</v>
      </c>
      <c r="W301" s="197" t="s">
        <v>103</v>
      </c>
      <c r="X301" s="197" t="s">
        <v>103</v>
      </c>
      <c r="Y301" s="197" t="s">
        <v>103</v>
      </c>
      <c r="Z301" s="197" t="s">
        <v>103</v>
      </c>
      <c r="AA301" s="197" t="s">
        <v>103</v>
      </c>
      <c r="AB301" s="197" t="s">
        <v>103</v>
      </c>
      <c r="AC301" s="197" t="s">
        <v>103</v>
      </c>
      <c r="AD301" s="197" t="s">
        <v>103</v>
      </c>
      <c r="AE301" s="197" t="s">
        <v>103</v>
      </c>
      <c r="AF301" s="197" t="s">
        <v>103</v>
      </c>
      <c r="AG301" s="197" t="s">
        <v>103</v>
      </c>
      <c r="AH301" s="197" t="s">
        <v>103</v>
      </c>
      <c r="AI301" s="197" t="s">
        <v>103</v>
      </c>
      <c r="AJ301" s="197" t="s">
        <v>103</v>
      </c>
      <c r="AK301" s="197" t="s">
        <v>103</v>
      </c>
      <c r="AL301" s="197" t="s">
        <v>103</v>
      </c>
      <c r="AM301" s="197" t="s">
        <v>103</v>
      </c>
      <c r="AN301" s="197" t="s">
        <v>103</v>
      </c>
      <c r="AO301" s="197" t="s">
        <v>103</v>
      </c>
      <c r="AP301" s="197" t="s">
        <v>103</v>
      </c>
      <c r="AQ301" s="197" t="s">
        <v>103</v>
      </c>
      <c r="AR301" s="197" t="s">
        <v>103</v>
      </c>
      <c r="AS301" s="197" t="s">
        <v>103</v>
      </c>
      <c r="AT301" s="197" t="s">
        <v>103</v>
      </c>
      <c r="AU301" s="197" t="s">
        <v>103</v>
      </c>
      <c r="AV301" s="197" t="s">
        <v>103</v>
      </c>
      <c r="AW301" s="197" t="s">
        <v>103</v>
      </c>
      <c r="AX301" s="197" t="s">
        <v>103</v>
      </c>
      <c r="AY301" s="197" t="s">
        <v>103</v>
      </c>
      <c r="AZ301" s="197" t="s">
        <v>103</v>
      </c>
      <c r="BA301" s="197">
        <v>191992</v>
      </c>
      <c r="BB301" s="197">
        <v>167322</v>
      </c>
      <c r="BC301" s="197">
        <v>144657</v>
      </c>
      <c r="BD301" s="197">
        <v>159583</v>
      </c>
      <c r="BE301" s="197">
        <v>157902</v>
      </c>
      <c r="BF301" s="197">
        <v>161866</v>
      </c>
      <c r="BG301" s="197">
        <v>154966</v>
      </c>
      <c r="BH301" s="197">
        <v>165298</v>
      </c>
      <c r="BI301" s="197">
        <v>154792</v>
      </c>
      <c r="BJ301" s="197">
        <v>148416</v>
      </c>
      <c r="BK301" s="197">
        <v>161121</v>
      </c>
      <c r="BL301" s="197">
        <v>160477</v>
      </c>
      <c r="BM301" s="197">
        <v>196746</v>
      </c>
      <c r="BN301" s="197">
        <v>169971</v>
      </c>
      <c r="BO301" s="197">
        <v>146721</v>
      </c>
      <c r="BP301" s="197">
        <v>158157</v>
      </c>
      <c r="BQ301" s="197">
        <v>145731</v>
      </c>
      <c r="BR301" s="197">
        <v>156520</v>
      </c>
      <c r="BS301" s="197">
        <v>156523</v>
      </c>
      <c r="BT301" s="197">
        <v>158883</v>
      </c>
      <c r="BU301" s="197">
        <v>153155</v>
      </c>
    </row>
    <row r="302" spans="2:73" outlineLevel="1">
      <c r="B302" s="163" t="s">
        <v>166</v>
      </c>
      <c r="F302" s="197" t="s">
        <v>103</v>
      </c>
      <c r="G302" s="197" t="s">
        <v>103</v>
      </c>
      <c r="H302" s="197" t="s">
        <v>103</v>
      </c>
      <c r="I302" s="197" t="s">
        <v>103</v>
      </c>
      <c r="J302" s="197" t="s">
        <v>103</v>
      </c>
      <c r="K302" s="197" t="s">
        <v>103</v>
      </c>
      <c r="L302" s="197" t="s">
        <v>103</v>
      </c>
      <c r="M302" s="197" t="s">
        <v>103</v>
      </c>
      <c r="N302" s="197" t="s">
        <v>103</v>
      </c>
      <c r="O302" s="197" t="s">
        <v>103</v>
      </c>
      <c r="P302" s="197" t="s">
        <v>103</v>
      </c>
      <c r="Q302" s="197" t="s">
        <v>103</v>
      </c>
      <c r="R302" s="197" t="s">
        <v>103</v>
      </c>
      <c r="S302" s="197" t="s">
        <v>103</v>
      </c>
      <c r="T302" s="197" t="s">
        <v>103</v>
      </c>
      <c r="U302" s="197" t="s">
        <v>103</v>
      </c>
      <c r="V302" s="197" t="s">
        <v>103</v>
      </c>
      <c r="W302" s="197" t="s">
        <v>103</v>
      </c>
      <c r="X302" s="197" t="s">
        <v>103</v>
      </c>
      <c r="Y302" s="197" t="s">
        <v>103</v>
      </c>
      <c r="Z302" s="197" t="s">
        <v>103</v>
      </c>
      <c r="AA302" s="197" t="s">
        <v>103</v>
      </c>
      <c r="AB302" s="197" t="s">
        <v>103</v>
      </c>
      <c r="AC302" s="197" t="s">
        <v>103</v>
      </c>
      <c r="AD302" s="197" t="s">
        <v>103</v>
      </c>
      <c r="AE302" s="197" t="s">
        <v>103</v>
      </c>
      <c r="AF302" s="197" t="s">
        <v>103</v>
      </c>
      <c r="AG302" s="197" t="s">
        <v>103</v>
      </c>
      <c r="AH302" s="197" t="s">
        <v>103</v>
      </c>
      <c r="AI302" s="197" t="s">
        <v>103</v>
      </c>
      <c r="AJ302" s="197" t="s">
        <v>103</v>
      </c>
      <c r="AK302" s="197" t="s">
        <v>103</v>
      </c>
      <c r="AL302" s="197" t="s">
        <v>103</v>
      </c>
      <c r="AM302" s="197" t="s">
        <v>103</v>
      </c>
      <c r="AN302" s="197" t="s">
        <v>103</v>
      </c>
      <c r="AO302" s="197" t="s">
        <v>103</v>
      </c>
      <c r="AP302" s="197" t="s">
        <v>103</v>
      </c>
      <c r="AQ302" s="197" t="s">
        <v>103</v>
      </c>
      <c r="AR302" s="197" t="s">
        <v>103</v>
      </c>
      <c r="AS302" s="197" t="s">
        <v>103</v>
      </c>
      <c r="AT302" s="197" t="s">
        <v>103</v>
      </c>
      <c r="AU302" s="197" t="s">
        <v>103</v>
      </c>
      <c r="AV302" s="197" t="s">
        <v>103</v>
      </c>
      <c r="AW302" s="197" t="s">
        <v>103</v>
      </c>
      <c r="AX302" s="197" t="s">
        <v>103</v>
      </c>
      <c r="AY302" s="197" t="s">
        <v>103</v>
      </c>
      <c r="AZ302" s="197" t="s">
        <v>103</v>
      </c>
      <c r="BA302" s="197" t="s">
        <v>103</v>
      </c>
      <c r="BB302" s="197" t="s">
        <v>103</v>
      </c>
      <c r="BC302" s="197" t="s">
        <v>103</v>
      </c>
      <c r="BD302" s="197" t="s">
        <v>103</v>
      </c>
      <c r="BE302" s="197" t="s">
        <v>103</v>
      </c>
      <c r="BF302" s="197" t="s">
        <v>103</v>
      </c>
      <c r="BG302" s="197" t="s">
        <v>103</v>
      </c>
      <c r="BH302" s="197" t="s">
        <v>103</v>
      </c>
      <c r="BI302" s="197" t="s">
        <v>103</v>
      </c>
      <c r="BJ302" s="197" t="s">
        <v>103</v>
      </c>
      <c r="BK302" s="197" t="s">
        <v>103</v>
      </c>
      <c r="BL302" s="197" t="s">
        <v>103</v>
      </c>
      <c r="BM302" s="197">
        <v>142827</v>
      </c>
      <c r="BN302" s="197">
        <v>98818</v>
      </c>
      <c r="BO302" s="197">
        <v>85789</v>
      </c>
      <c r="BP302" s="197">
        <v>109740</v>
      </c>
      <c r="BQ302" s="197">
        <v>90010</v>
      </c>
      <c r="BR302" s="197">
        <v>102497</v>
      </c>
      <c r="BS302" s="197">
        <v>99328</v>
      </c>
      <c r="BT302" s="197">
        <v>108264</v>
      </c>
      <c r="BU302" s="197">
        <v>95990</v>
      </c>
    </row>
    <row r="303" spans="2:73" outlineLevel="1">
      <c r="B303" s="163" t="s">
        <v>167</v>
      </c>
      <c r="F303" s="197" t="s">
        <v>103</v>
      </c>
      <c r="G303" s="197" t="s">
        <v>103</v>
      </c>
      <c r="H303" s="197" t="s">
        <v>103</v>
      </c>
      <c r="I303" s="197" t="s">
        <v>103</v>
      </c>
      <c r="J303" s="197" t="s">
        <v>103</v>
      </c>
      <c r="K303" s="197" t="s">
        <v>103</v>
      </c>
      <c r="L303" s="197" t="s">
        <v>103</v>
      </c>
      <c r="M303" s="197" t="s">
        <v>103</v>
      </c>
      <c r="N303" s="197" t="s">
        <v>103</v>
      </c>
      <c r="O303" s="197" t="s">
        <v>103</v>
      </c>
      <c r="P303" s="197" t="s">
        <v>103</v>
      </c>
      <c r="Q303" s="197" t="s">
        <v>103</v>
      </c>
      <c r="R303" s="197" t="s">
        <v>103</v>
      </c>
      <c r="S303" s="197" t="s">
        <v>103</v>
      </c>
      <c r="T303" s="197" t="s">
        <v>103</v>
      </c>
      <c r="U303" s="197" t="s">
        <v>103</v>
      </c>
      <c r="V303" s="197" t="s">
        <v>103</v>
      </c>
      <c r="W303" s="197" t="s">
        <v>103</v>
      </c>
      <c r="X303" s="197" t="s">
        <v>103</v>
      </c>
      <c r="Y303" s="197" t="s">
        <v>103</v>
      </c>
      <c r="Z303" s="197" t="s">
        <v>103</v>
      </c>
      <c r="AA303" s="197" t="s">
        <v>103</v>
      </c>
      <c r="AB303" s="197" t="s">
        <v>103</v>
      </c>
      <c r="AC303" s="197" t="s">
        <v>103</v>
      </c>
      <c r="AD303" s="197" t="s">
        <v>103</v>
      </c>
      <c r="AE303" s="197" t="s">
        <v>103</v>
      </c>
      <c r="AF303" s="197" t="s">
        <v>103</v>
      </c>
      <c r="AG303" s="197" t="s">
        <v>103</v>
      </c>
      <c r="AH303" s="197" t="s">
        <v>103</v>
      </c>
      <c r="AI303" s="197" t="s">
        <v>103</v>
      </c>
      <c r="AJ303" s="197" t="s">
        <v>103</v>
      </c>
      <c r="AK303" s="197" t="s">
        <v>103</v>
      </c>
      <c r="AL303" s="197" t="s">
        <v>103</v>
      </c>
      <c r="AM303" s="197" t="s">
        <v>103</v>
      </c>
      <c r="AN303" s="197" t="s">
        <v>103</v>
      </c>
      <c r="AO303" s="197" t="s">
        <v>103</v>
      </c>
      <c r="AP303" s="197" t="s">
        <v>103</v>
      </c>
      <c r="AQ303" s="197" t="s">
        <v>103</v>
      </c>
      <c r="AR303" s="197" t="s">
        <v>103</v>
      </c>
      <c r="AS303" s="197" t="s">
        <v>103</v>
      </c>
      <c r="AT303" s="197" t="s">
        <v>103</v>
      </c>
      <c r="AU303" s="197" t="s">
        <v>103</v>
      </c>
      <c r="AV303" s="197" t="s">
        <v>103</v>
      </c>
      <c r="AW303" s="197" t="s">
        <v>103</v>
      </c>
      <c r="AX303" s="197" t="s">
        <v>103</v>
      </c>
      <c r="AY303" s="197" t="s">
        <v>103</v>
      </c>
      <c r="AZ303" s="197" t="s">
        <v>103</v>
      </c>
      <c r="BA303" s="197" t="s">
        <v>103</v>
      </c>
      <c r="BB303" s="197" t="s">
        <v>103</v>
      </c>
      <c r="BC303" s="197" t="s">
        <v>103</v>
      </c>
      <c r="BD303" s="197" t="s">
        <v>103</v>
      </c>
      <c r="BE303" s="197" t="s">
        <v>103</v>
      </c>
      <c r="BF303" s="197" t="s">
        <v>103</v>
      </c>
      <c r="BG303" s="197" t="s">
        <v>103</v>
      </c>
      <c r="BH303" s="197" t="s">
        <v>103</v>
      </c>
      <c r="BI303" s="197" t="s">
        <v>103</v>
      </c>
      <c r="BJ303" s="197" t="s">
        <v>103</v>
      </c>
      <c r="BK303" s="197" t="s">
        <v>103</v>
      </c>
      <c r="BL303" s="197" t="s">
        <v>103</v>
      </c>
      <c r="BM303" s="197" t="s">
        <v>103</v>
      </c>
      <c r="BN303" s="197">
        <v>136791</v>
      </c>
      <c r="BO303" s="197">
        <v>122232</v>
      </c>
      <c r="BP303" s="197">
        <v>136347</v>
      </c>
      <c r="BQ303" s="197">
        <v>120044</v>
      </c>
      <c r="BR303" s="197">
        <v>133451</v>
      </c>
      <c r="BS303" s="197">
        <v>131807</v>
      </c>
      <c r="BT303" s="197">
        <v>136822</v>
      </c>
      <c r="BU303" s="197">
        <v>125100</v>
      </c>
    </row>
    <row r="304" spans="2:73" outlineLevel="1">
      <c r="B304" s="163" t="s">
        <v>168</v>
      </c>
      <c r="F304" s="197" t="s">
        <v>103</v>
      </c>
      <c r="G304" s="197" t="s">
        <v>103</v>
      </c>
      <c r="H304" s="197" t="s">
        <v>103</v>
      </c>
      <c r="I304" s="197" t="s">
        <v>103</v>
      </c>
      <c r="J304" s="197" t="s">
        <v>103</v>
      </c>
      <c r="K304" s="197" t="s">
        <v>103</v>
      </c>
      <c r="L304" s="197" t="s">
        <v>103</v>
      </c>
      <c r="M304" s="197" t="s">
        <v>103</v>
      </c>
      <c r="N304" s="197" t="s">
        <v>103</v>
      </c>
      <c r="O304" s="197" t="s">
        <v>103</v>
      </c>
      <c r="P304" s="197" t="s">
        <v>103</v>
      </c>
      <c r="Q304" s="197" t="s">
        <v>103</v>
      </c>
      <c r="R304" s="197" t="s">
        <v>103</v>
      </c>
      <c r="S304" s="197" t="s">
        <v>103</v>
      </c>
      <c r="T304" s="197" t="s">
        <v>103</v>
      </c>
      <c r="U304" s="197" t="s">
        <v>103</v>
      </c>
      <c r="V304" s="197" t="s">
        <v>103</v>
      </c>
      <c r="W304" s="197" t="s">
        <v>103</v>
      </c>
      <c r="X304" s="197" t="s">
        <v>103</v>
      </c>
      <c r="Y304" s="197" t="s">
        <v>103</v>
      </c>
      <c r="Z304" s="197" t="s">
        <v>103</v>
      </c>
      <c r="AA304" s="197" t="s">
        <v>103</v>
      </c>
      <c r="AB304" s="197" t="s">
        <v>103</v>
      </c>
      <c r="AC304" s="197" t="s">
        <v>103</v>
      </c>
      <c r="AD304" s="197" t="s">
        <v>103</v>
      </c>
      <c r="AE304" s="197" t="s">
        <v>103</v>
      </c>
      <c r="AF304" s="197" t="s">
        <v>103</v>
      </c>
      <c r="AG304" s="197" t="s">
        <v>103</v>
      </c>
      <c r="AH304" s="197" t="s">
        <v>103</v>
      </c>
      <c r="AI304" s="197" t="s">
        <v>103</v>
      </c>
      <c r="AJ304" s="197" t="s">
        <v>103</v>
      </c>
      <c r="AK304" s="197" t="s">
        <v>103</v>
      </c>
      <c r="AL304" s="197" t="s">
        <v>103</v>
      </c>
      <c r="AM304" s="197" t="s">
        <v>103</v>
      </c>
      <c r="AN304" s="197" t="s">
        <v>103</v>
      </c>
      <c r="AO304" s="197" t="s">
        <v>103</v>
      </c>
      <c r="AP304" s="197" t="s">
        <v>103</v>
      </c>
      <c r="AQ304" s="197" t="s">
        <v>103</v>
      </c>
      <c r="AR304" s="197" t="s">
        <v>103</v>
      </c>
      <c r="AS304" s="197" t="s">
        <v>103</v>
      </c>
      <c r="AT304" s="197" t="s">
        <v>103</v>
      </c>
      <c r="AU304" s="197" t="s">
        <v>103</v>
      </c>
      <c r="AV304" s="197" t="s">
        <v>103</v>
      </c>
      <c r="AW304" s="197" t="s">
        <v>103</v>
      </c>
      <c r="AX304" s="197" t="s">
        <v>103</v>
      </c>
      <c r="AY304" s="197" t="s">
        <v>103</v>
      </c>
      <c r="AZ304" s="197" t="s">
        <v>103</v>
      </c>
      <c r="BA304" s="197" t="s">
        <v>103</v>
      </c>
      <c r="BB304" s="197" t="s">
        <v>103</v>
      </c>
      <c r="BC304" s="197" t="s">
        <v>103</v>
      </c>
      <c r="BD304" s="197" t="s">
        <v>103</v>
      </c>
      <c r="BE304" s="197" t="s">
        <v>103</v>
      </c>
      <c r="BF304" s="197" t="s">
        <v>103</v>
      </c>
      <c r="BG304" s="197" t="s">
        <v>103</v>
      </c>
      <c r="BH304" s="197" t="s">
        <v>103</v>
      </c>
      <c r="BI304" s="197" t="s">
        <v>103</v>
      </c>
      <c r="BJ304" s="197" t="s">
        <v>103</v>
      </c>
      <c r="BK304" s="197" t="s">
        <v>103</v>
      </c>
      <c r="BL304" s="197" t="s">
        <v>103</v>
      </c>
      <c r="BM304" s="197" t="s">
        <v>103</v>
      </c>
      <c r="BN304" s="197">
        <v>188044</v>
      </c>
      <c r="BO304" s="197">
        <v>174940</v>
      </c>
      <c r="BP304" s="197">
        <v>200266</v>
      </c>
      <c r="BQ304" s="197">
        <v>180423</v>
      </c>
      <c r="BR304" s="197">
        <v>193311</v>
      </c>
      <c r="BS304" s="197">
        <v>213525</v>
      </c>
      <c r="BT304" s="197">
        <v>220330</v>
      </c>
      <c r="BU304" s="197">
        <v>194698</v>
      </c>
    </row>
    <row r="305" spans="2:73" outlineLevel="1">
      <c r="B305" s="163" t="s">
        <v>169</v>
      </c>
      <c r="F305" s="197" t="s">
        <v>103</v>
      </c>
      <c r="G305" s="197" t="s">
        <v>103</v>
      </c>
      <c r="H305" s="197" t="s">
        <v>103</v>
      </c>
      <c r="I305" s="197" t="s">
        <v>103</v>
      </c>
      <c r="J305" s="197" t="s">
        <v>103</v>
      </c>
      <c r="K305" s="197" t="s">
        <v>103</v>
      </c>
      <c r="L305" s="197" t="s">
        <v>103</v>
      </c>
      <c r="M305" s="197" t="s">
        <v>103</v>
      </c>
      <c r="N305" s="197" t="s">
        <v>103</v>
      </c>
      <c r="O305" s="197" t="s">
        <v>103</v>
      </c>
      <c r="P305" s="197" t="s">
        <v>103</v>
      </c>
      <c r="Q305" s="197" t="s">
        <v>103</v>
      </c>
      <c r="R305" s="197" t="s">
        <v>103</v>
      </c>
      <c r="S305" s="197" t="s">
        <v>103</v>
      </c>
      <c r="T305" s="197" t="s">
        <v>103</v>
      </c>
      <c r="U305" s="197" t="s">
        <v>103</v>
      </c>
      <c r="V305" s="197" t="s">
        <v>103</v>
      </c>
      <c r="W305" s="197" t="s">
        <v>103</v>
      </c>
      <c r="X305" s="197" t="s">
        <v>103</v>
      </c>
      <c r="Y305" s="197" t="s">
        <v>103</v>
      </c>
      <c r="Z305" s="197" t="s">
        <v>103</v>
      </c>
      <c r="AA305" s="197" t="s">
        <v>103</v>
      </c>
      <c r="AB305" s="197" t="s">
        <v>103</v>
      </c>
      <c r="AC305" s="197" t="s">
        <v>103</v>
      </c>
      <c r="AD305" s="197" t="s">
        <v>103</v>
      </c>
      <c r="AE305" s="197" t="s">
        <v>103</v>
      </c>
      <c r="AF305" s="197" t="s">
        <v>103</v>
      </c>
      <c r="AG305" s="197" t="s">
        <v>103</v>
      </c>
      <c r="AH305" s="197" t="s">
        <v>103</v>
      </c>
      <c r="AI305" s="197" t="s">
        <v>103</v>
      </c>
      <c r="AJ305" s="197" t="s">
        <v>103</v>
      </c>
      <c r="AK305" s="197" t="s">
        <v>103</v>
      </c>
      <c r="AL305" s="197" t="s">
        <v>103</v>
      </c>
      <c r="AM305" s="197" t="s">
        <v>103</v>
      </c>
      <c r="AN305" s="197" t="s">
        <v>103</v>
      </c>
      <c r="AO305" s="197" t="s">
        <v>103</v>
      </c>
      <c r="AP305" s="197" t="s">
        <v>103</v>
      </c>
      <c r="AQ305" s="197" t="s">
        <v>103</v>
      </c>
      <c r="AR305" s="197" t="s">
        <v>103</v>
      </c>
      <c r="AS305" s="197" t="s">
        <v>103</v>
      </c>
      <c r="AT305" s="197" t="s">
        <v>103</v>
      </c>
      <c r="AU305" s="197" t="s">
        <v>103</v>
      </c>
      <c r="AV305" s="197" t="s">
        <v>103</v>
      </c>
      <c r="AW305" s="197" t="s">
        <v>103</v>
      </c>
      <c r="AX305" s="197" t="s">
        <v>103</v>
      </c>
      <c r="AY305" s="197" t="s">
        <v>103</v>
      </c>
      <c r="AZ305" s="197" t="s">
        <v>103</v>
      </c>
      <c r="BA305" s="197" t="s">
        <v>103</v>
      </c>
      <c r="BB305" s="197" t="s">
        <v>103</v>
      </c>
      <c r="BC305" s="197" t="s">
        <v>103</v>
      </c>
      <c r="BD305" s="197" t="s">
        <v>103</v>
      </c>
      <c r="BE305" s="197" t="s">
        <v>103</v>
      </c>
      <c r="BF305" s="197" t="s">
        <v>103</v>
      </c>
      <c r="BG305" s="197" t="s">
        <v>103</v>
      </c>
      <c r="BH305" s="197" t="s">
        <v>103</v>
      </c>
      <c r="BI305" s="197" t="s">
        <v>103</v>
      </c>
      <c r="BJ305" s="197" t="s">
        <v>103</v>
      </c>
      <c r="BK305" s="197" t="s">
        <v>103</v>
      </c>
      <c r="BL305" s="197" t="s">
        <v>103</v>
      </c>
      <c r="BM305" s="197" t="s">
        <v>103</v>
      </c>
      <c r="BN305" s="197"/>
      <c r="BO305" s="197"/>
      <c r="BP305" s="197"/>
      <c r="BQ305" s="197"/>
      <c r="BR305" s="197"/>
      <c r="BS305" s="197"/>
      <c r="BT305" s="197"/>
      <c r="BU305" s="197"/>
    </row>
    <row r="306" spans="2:73" outlineLevel="1">
      <c r="B306" s="163" t="s">
        <v>170</v>
      </c>
      <c r="F306" s="197" t="s">
        <v>103</v>
      </c>
      <c r="G306" s="197" t="s">
        <v>103</v>
      </c>
      <c r="H306" s="197" t="s">
        <v>103</v>
      </c>
      <c r="I306" s="197" t="s">
        <v>103</v>
      </c>
      <c r="J306" s="197" t="s">
        <v>103</v>
      </c>
      <c r="K306" s="197" t="s">
        <v>103</v>
      </c>
      <c r="L306" s="197" t="s">
        <v>103</v>
      </c>
      <c r="M306" s="197" t="s">
        <v>103</v>
      </c>
      <c r="N306" s="197" t="s">
        <v>103</v>
      </c>
      <c r="O306" s="197" t="s">
        <v>103</v>
      </c>
      <c r="P306" s="197" t="s">
        <v>103</v>
      </c>
      <c r="Q306" s="197" t="s">
        <v>103</v>
      </c>
      <c r="R306" s="197" t="s">
        <v>103</v>
      </c>
      <c r="S306" s="197" t="s">
        <v>103</v>
      </c>
      <c r="T306" s="197" t="s">
        <v>103</v>
      </c>
      <c r="U306" s="197" t="s">
        <v>103</v>
      </c>
      <c r="V306" s="197" t="s">
        <v>103</v>
      </c>
      <c r="W306" s="197" t="s">
        <v>103</v>
      </c>
      <c r="X306" s="197" t="s">
        <v>103</v>
      </c>
      <c r="Y306" s="197" t="s">
        <v>103</v>
      </c>
      <c r="Z306" s="197" t="s">
        <v>103</v>
      </c>
      <c r="AA306" s="197" t="s">
        <v>103</v>
      </c>
      <c r="AB306" s="197" t="s">
        <v>103</v>
      </c>
      <c r="AC306" s="197" t="s">
        <v>103</v>
      </c>
      <c r="AD306" s="197" t="s">
        <v>103</v>
      </c>
      <c r="AE306" s="197" t="s">
        <v>103</v>
      </c>
      <c r="AF306" s="197" t="s">
        <v>103</v>
      </c>
      <c r="AG306" s="197" t="s">
        <v>103</v>
      </c>
      <c r="AH306" s="197" t="s">
        <v>103</v>
      </c>
      <c r="AI306" s="197" t="s">
        <v>103</v>
      </c>
      <c r="AJ306" s="197" t="s">
        <v>103</v>
      </c>
      <c r="AK306" s="197" t="s">
        <v>103</v>
      </c>
      <c r="AL306" s="197" t="s">
        <v>103</v>
      </c>
      <c r="AM306" s="197" t="s">
        <v>103</v>
      </c>
      <c r="AN306" s="197" t="s">
        <v>103</v>
      </c>
      <c r="AO306" s="197" t="s">
        <v>103</v>
      </c>
      <c r="AP306" s="197" t="s">
        <v>103</v>
      </c>
      <c r="AQ306" s="197" t="s">
        <v>103</v>
      </c>
      <c r="AR306" s="197" t="s">
        <v>103</v>
      </c>
      <c r="AS306" s="197" t="s">
        <v>103</v>
      </c>
      <c r="AT306" s="197" t="s">
        <v>103</v>
      </c>
      <c r="AU306" s="197" t="s">
        <v>103</v>
      </c>
      <c r="AV306" s="197" t="s">
        <v>103</v>
      </c>
      <c r="AW306" s="197" t="s">
        <v>103</v>
      </c>
      <c r="AX306" s="197" t="s">
        <v>103</v>
      </c>
      <c r="AY306" s="197" t="s">
        <v>103</v>
      </c>
      <c r="AZ306" s="197" t="s">
        <v>103</v>
      </c>
      <c r="BA306" s="197" t="s">
        <v>103</v>
      </c>
      <c r="BB306" s="197" t="s">
        <v>103</v>
      </c>
      <c r="BC306" s="197" t="s">
        <v>103</v>
      </c>
      <c r="BD306" s="197" t="s">
        <v>103</v>
      </c>
      <c r="BE306" s="197" t="s">
        <v>103</v>
      </c>
      <c r="BF306" s="197" t="s">
        <v>103</v>
      </c>
      <c r="BG306" s="197" t="s">
        <v>103</v>
      </c>
      <c r="BH306" s="197" t="s">
        <v>103</v>
      </c>
      <c r="BI306" s="197" t="s">
        <v>103</v>
      </c>
      <c r="BJ306" s="197" t="s">
        <v>103</v>
      </c>
      <c r="BK306" s="197" t="s">
        <v>103</v>
      </c>
      <c r="BL306" s="197" t="s">
        <v>103</v>
      </c>
      <c r="BM306" s="197" t="s">
        <v>103</v>
      </c>
      <c r="BN306" s="197"/>
      <c r="BO306" s="197"/>
      <c r="BP306" s="197"/>
      <c r="BQ306" s="197"/>
      <c r="BR306" s="197"/>
      <c r="BS306" s="197"/>
      <c r="BT306" s="197"/>
      <c r="BU306" s="197"/>
    </row>
    <row r="307" spans="2:73" outlineLevel="1">
      <c r="F307" s="197"/>
      <c r="G307" s="197"/>
      <c r="H307" s="197"/>
      <c r="I307" s="197"/>
      <c r="J307" s="197"/>
      <c r="K307" s="197"/>
      <c r="L307" s="197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  <c r="AR307" s="197"/>
      <c r="AS307" s="197"/>
      <c r="AT307" s="197"/>
      <c r="AU307" s="197"/>
      <c r="AV307" s="197"/>
      <c r="AW307" s="197"/>
      <c r="AX307" s="197"/>
      <c r="AY307" s="197"/>
      <c r="AZ307" s="197"/>
      <c r="BA307" s="197"/>
      <c r="BB307" s="197"/>
      <c r="BC307" s="197"/>
      <c r="BD307" s="197"/>
      <c r="BE307" s="197"/>
      <c r="BF307" s="197"/>
      <c r="BG307" s="197"/>
      <c r="BH307" s="197"/>
      <c r="BI307" s="197"/>
      <c r="BJ307" s="197"/>
      <c r="BK307" s="197"/>
      <c r="BL307" s="197"/>
      <c r="BM307" s="197"/>
      <c r="BN307" s="197"/>
      <c r="BO307" s="197"/>
      <c r="BP307" s="197"/>
      <c r="BQ307" s="197"/>
      <c r="BR307" s="197"/>
      <c r="BS307" s="197"/>
      <c r="BT307" s="197"/>
      <c r="BU307" s="197"/>
    </row>
    <row r="308" spans="2:73">
      <c r="B308" s="180" t="s">
        <v>79</v>
      </c>
      <c r="F308" s="181">
        <f>SUM(F292:F306)</f>
        <v>347239</v>
      </c>
      <c r="G308" s="181">
        <f t="shared" ref="G308:BR308" si="72">SUM(G292:G306)</f>
        <v>309276</v>
      </c>
      <c r="H308" s="181">
        <f t="shared" si="72"/>
        <v>315385</v>
      </c>
      <c r="I308" s="181">
        <f t="shared" si="72"/>
        <v>334130</v>
      </c>
      <c r="J308" s="181">
        <f t="shared" si="72"/>
        <v>349922</v>
      </c>
      <c r="K308" s="181">
        <f t="shared" si="72"/>
        <v>311539</v>
      </c>
      <c r="L308" s="181">
        <f t="shared" si="72"/>
        <v>331621</v>
      </c>
      <c r="M308" s="181">
        <f t="shared" si="72"/>
        <v>320814</v>
      </c>
      <c r="N308" s="181">
        <f t="shared" si="72"/>
        <v>539398</v>
      </c>
      <c r="O308" s="181">
        <f t="shared" si="72"/>
        <v>596588</v>
      </c>
      <c r="P308" s="181">
        <f t="shared" si="72"/>
        <v>814610</v>
      </c>
      <c r="Q308" s="181">
        <f t="shared" si="72"/>
        <v>1729337</v>
      </c>
      <c r="R308" s="181">
        <f t="shared" si="72"/>
        <v>1452917</v>
      </c>
      <c r="S308" s="181">
        <f t="shared" si="72"/>
        <v>1308300</v>
      </c>
      <c r="T308" s="181">
        <f t="shared" si="72"/>
        <v>855360</v>
      </c>
      <c r="U308" s="181">
        <f t="shared" si="72"/>
        <v>218231</v>
      </c>
      <c r="V308" s="181">
        <f t="shared" si="72"/>
        <v>257461</v>
      </c>
      <c r="W308" s="181">
        <f t="shared" si="72"/>
        <v>378846</v>
      </c>
      <c r="X308" s="181">
        <f t="shared" si="72"/>
        <v>653168</v>
      </c>
      <c r="Y308" s="181">
        <f t="shared" si="72"/>
        <v>872933</v>
      </c>
      <c r="Z308" s="181">
        <f t="shared" si="72"/>
        <v>959892.30900000001</v>
      </c>
      <c r="AA308" s="181">
        <f t="shared" si="72"/>
        <v>1161681</v>
      </c>
      <c r="AB308" s="181">
        <f t="shared" si="72"/>
        <v>1145878</v>
      </c>
      <c r="AC308" s="181">
        <f t="shared" si="72"/>
        <v>1397735</v>
      </c>
      <c r="AD308" s="181">
        <f t="shared" si="72"/>
        <v>1025328</v>
      </c>
      <c r="AE308" s="181">
        <f t="shared" si="72"/>
        <v>969194</v>
      </c>
      <c r="AF308" s="181">
        <f t="shared" si="72"/>
        <v>713691</v>
      </c>
      <c r="AG308" s="181">
        <f t="shared" si="72"/>
        <v>799184</v>
      </c>
      <c r="AH308" s="181">
        <f t="shared" si="72"/>
        <v>1070297</v>
      </c>
      <c r="AI308" s="181">
        <f t="shared" si="72"/>
        <v>1041149</v>
      </c>
      <c r="AJ308" s="181">
        <f t="shared" si="72"/>
        <v>1184668</v>
      </c>
      <c r="AK308" s="181">
        <f t="shared" si="72"/>
        <v>1168484</v>
      </c>
      <c r="AL308" s="181">
        <f t="shared" si="72"/>
        <v>1126369</v>
      </c>
      <c r="AM308" s="181">
        <f t="shared" si="72"/>
        <v>1227332</v>
      </c>
      <c r="AN308" s="181">
        <f t="shared" si="72"/>
        <v>1260987</v>
      </c>
      <c r="AO308" s="181">
        <f t="shared" si="72"/>
        <v>1619488</v>
      </c>
      <c r="AP308" s="181">
        <f t="shared" si="72"/>
        <v>1304696</v>
      </c>
      <c r="AQ308" s="181">
        <f t="shared" si="72"/>
        <v>1307189</v>
      </c>
      <c r="AR308" s="181">
        <f t="shared" si="72"/>
        <v>1346669</v>
      </c>
      <c r="AS308" s="181">
        <f t="shared" si="72"/>
        <v>1276739</v>
      </c>
      <c r="AT308" s="181">
        <f t="shared" si="72"/>
        <v>1412875</v>
      </c>
      <c r="AU308" s="181">
        <f t="shared" si="72"/>
        <v>1335953</v>
      </c>
      <c r="AV308" s="181">
        <f t="shared" si="72"/>
        <v>1401351</v>
      </c>
      <c r="AW308" s="181">
        <f t="shared" si="72"/>
        <v>1324759</v>
      </c>
      <c r="AX308" s="181">
        <f t="shared" si="72"/>
        <v>1315112</v>
      </c>
      <c r="AY308" s="181">
        <f t="shared" si="72"/>
        <v>1402014</v>
      </c>
      <c r="AZ308" s="181">
        <f t="shared" si="72"/>
        <v>1400067</v>
      </c>
      <c r="BA308" s="181">
        <f t="shared" si="72"/>
        <v>1968407</v>
      </c>
      <c r="BB308" s="181">
        <f t="shared" si="72"/>
        <v>1555576</v>
      </c>
      <c r="BC308" s="181">
        <f t="shared" si="72"/>
        <v>1372692</v>
      </c>
      <c r="BD308" s="181">
        <f t="shared" si="72"/>
        <v>1516348</v>
      </c>
      <c r="BE308" s="181">
        <f t="shared" si="72"/>
        <v>1518324</v>
      </c>
      <c r="BF308" s="181">
        <f t="shared" si="72"/>
        <v>1584121</v>
      </c>
      <c r="BG308" s="181">
        <f t="shared" si="72"/>
        <v>1532838</v>
      </c>
      <c r="BH308" s="181">
        <f t="shared" si="72"/>
        <v>1647858</v>
      </c>
      <c r="BI308" s="181">
        <f t="shared" si="72"/>
        <v>1500662</v>
      </c>
      <c r="BJ308" s="181">
        <f t="shared" si="72"/>
        <v>1465397</v>
      </c>
      <c r="BK308" s="181">
        <f t="shared" si="72"/>
        <v>1573951</v>
      </c>
      <c r="BL308" s="181">
        <f t="shared" si="72"/>
        <v>1582890</v>
      </c>
      <c r="BM308" s="181">
        <f t="shared" si="72"/>
        <v>2144648</v>
      </c>
      <c r="BN308" s="181">
        <f t="shared" si="72"/>
        <v>2043987</v>
      </c>
      <c r="BO308" s="181">
        <f t="shared" si="72"/>
        <v>1795054</v>
      </c>
      <c r="BP308" s="181">
        <f t="shared" si="72"/>
        <v>2035648</v>
      </c>
      <c r="BQ308" s="181">
        <f t="shared" si="72"/>
        <v>1913566</v>
      </c>
      <c r="BR308" s="181">
        <f t="shared" si="72"/>
        <v>2031419</v>
      </c>
      <c r="BS308" s="181">
        <f t="shared" ref="BS308:BU308" si="73">SUM(BS292:BS306)</f>
        <v>2033305</v>
      </c>
      <c r="BT308" s="181">
        <f t="shared" si="73"/>
        <v>2123404</v>
      </c>
      <c r="BU308" s="181">
        <f t="shared" si="73"/>
        <v>1955638</v>
      </c>
    </row>
    <row r="309" spans="2:73">
      <c r="B309" s="180" t="s">
        <v>7</v>
      </c>
      <c r="F309" s="181">
        <f>SUMPRODUCT(F292:F306,F11:F25)</f>
        <v>183515.81149999998</v>
      </c>
      <c r="G309" s="181">
        <f t="shared" ref="G309:BR309" si="74">SUMPRODUCT(G292:G306,G11:G25)</f>
        <v>163452.36599999998</v>
      </c>
      <c r="H309" s="181">
        <f t="shared" si="74"/>
        <v>166680.9725</v>
      </c>
      <c r="I309" s="181">
        <f t="shared" si="74"/>
        <v>176587.70499999999</v>
      </c>
      <c r="J309" s="181">
        <f t="shared" si="74"/>
        <v>184933.777</v>
      </c>
      <c r="K309" s="181">
        <f t="shared" si="74"/>
        <v>164648.3615</v>
      </c>
      <c r="L309" s="181">
        <f t="shared" si="74"/>
        <v>175261.6985</v>
      </c>
      <c r="M309" s="181">
        <f t="shared" si="74"/>
        <v>169550.19899999999</v>
      </c>
      <c r="N309" s="181">
        <f t="shared" si="74"/>
        <v>175723.09701919998</v>
      </c>
      <c r="O309" s="181">
        <f t="shared" si="74"/>
        <v>197801.9940832</v>
      </c>
      <c r="P309" s="181">
        <f t="shared" si="74"/>
        <v>252103.12319039999</v>
      </c>
      <c r="Q309" s="181">
        <f t="shared" si="74"/>
        <v>446936.91515760007</v>
      </c>
      <c r="R309" s="181">
        <f t="shared" si="74"/>
        <v>387097.65629479999</v>
      </c>
      <c r="S309" s="181">
        <f t="shared" si="74"/>
        <v>345852.61862160004</v>
      </c>
      <c r="T309" s="181">
        <f t="shared" si="74"/>
        <v>222355.3711436</v>
      </c>
      <c r="U309" s="181">
        <f t="shared" si="74"/>
        <v>35347.314127199999</v>
      </c>
      <c r="V309" s="181">
        <f t="shared" si="74"/>
        <v>40750.979999200004</v>
      </c>
      <c r="W309" s="181">
        <f t="shared" si="74"/>
        <v>64246.62040800001</v>
      </c>
      <c r="X309" s="181">
        <f t="shared" si="74"/>
        <v>133745.36454719998</v>
      </c>
      <c r="Y309" s="181">
        <f t="shared" si="74"/>
        <v>205741.1920336</v>
      </c>
      <c r="Z309" s="181">
        <f t="shared" si="74"/>
        <v>244388.44604279997</v>
      </c>
      <c r="AA309" s="181">
        <f t="shared" si="74"/>
        <v>306509.67599880003</v>
      </c>
      <c r="AB309" s="181">
        <f t="shared" si="74"/>
        <v>298947.79359839996</v>
      </c>
      <c r="AC309" s="181">
        <f t="shared" si="74"/>
        <v>359000.52689079999</v>
      </c>
      <c r="AD309" s="181">
        <f t="shared" si="74"/>
        <v>270573.36591280001</v>
      </c>
      <c r="AE309" s="181">
        <f t="shared" si="74"/>
        <v>251989.57062760001</v>
      </c>
      <c r="AF309" s="181">
        <f t="shared" si="74"/>
        <v>215827.98134399997</v>
      </c>
      <c r="AG309" s="181">
        <f t="shared" si="74"/>
        <v>209642.925192</v>
      </c>
      <c r="AH309" s="181">
        <f t="shared" si="74"/>
        <v>285539.70362640003</v>
      </c>
      <c r="AI309" s="181">
        <f t="shared" si="74"/>
        <v>266542.36738720001</v>
      </c>
      <c r="AJ309" s="181">
        <f t="shared" si="74"/>
        <v>316540.1046808</v>
      </c>
      <c r="AK309" s="181">
        <f t="shared" si="74"/>
        <v>316570.53863960004</v>
      </c>
      <c r="AL309" s="181">
        <f t="shared" si="74"/>
        <v>304565.34734400001</v>
      </c>
      <c r="AM309" s="181">
        <f t="shared" si="74"/>
        <v>325489.4480344</v>
      </c>
      <c r="AN309" s="181">
        <f t="shared" si="74"/>
        <v>330608.37359999999</v>
      </c>
      <c r="AO309" s="181">
        <f t="shared" si="74"/>
        <v>451041.70828079997</v>
      </c>
      <c r="AP309" s="181">
        <f t="shared" si="74"/>
        <v>369388.78080120002</v>
      </c>
      <c r="AQ309" s="181">
        <f t="shared" si="74"/>
        <v>379689.62248119991</v>
      </c>
      <c r="AR309" s="181">
        <f t="shared" si="74"/>
        <v>391285.45437200001</v>
      </c>
      <c r="AS309" s="181">
        <f t="shared" si="74"/>
        <v>357422.26678519999</v>
      </c>
      <c r="AT309" s="181">
        <f t="shared" si="74"/>
        <v>410268.6448292</v>
      </c>
      <c r="AU309" s="181">
        <f t="shared" si="74"/>
        <v>388857.48660440004</v>
      </c>
      <c r="AV309" s="181">
        <f t="shared" si="74"/>
        <v>407254.17088280001</v>
      </c>
      <c r="AW309" s="181">
        <f t="shared" si="74"/>
        <v>387424.47811719996</v>
      </c>
      <c r="AX309" s="181">
        <f t="shared" si="74"/>
        <v>377350.7057932</v>
      </c>
      <c r="AY309" s="181">
        <f t="shared" si="74"/>
        <v>405250.30300680001</v>
      </c>
      <c r="AZ309" s="181">
        <f t="shared" si="74"/>
        <v>408047.15304160002</v>
      </c>
      <c r="BA309" s="181">
        <f t="shared" si="74"/>
        <v>547680.82576479996</v>
      </c>
      <c r="BB309" s="181">
        <f t="shared" si="74"/>
        <v>440813.34750040004</v>
      </c>
      <c r="BC309" s="181">
        <f t="shared" si="74"/>
        <v>383781.68030000001</v>
      </c>
      <c r="BD309" s="181">
        <f t="shared" si="74"/>
        <v>426080.98319999996</v>
      </c>
      <c r="BE309" s="181">
        <f t="shared" si="74"/>
        <v>419233.21438120003</v>
      </c>
      <c r="BF309" s="181">
        <f t="shared" si="74"/>
        <v>443385.54301080003</v>
      </c>
      <c r="BG309" s="181">
        <f t="shared" si="74"/>
        <v>427827.10736959998</v>
      </c>
      <c r="BH309" s="181">
        <f t="shared" si="74"/>
        <v>458813.4678024</v>
      </c>
      <c r="BI309" s="181">
        <f t="shared" si="74"/>
        <v>419903.64834440011</v>
      </c>
      <c r="BJ309" s="181">
        <f t="shared" si="74"/>
        <v>406561.40636839997</v>
      </c>
      <c r="BK309" s="181">
        <f t="shared" si="74"/>
        <v>440748.99329279998</v>
      </c>
      <c r="BL309" s="181">
        <f t="shared" si="74"/>
        <v>440823.4488368</v>
      </c>
      <c r="BM309" s="181">
        <f t="shared" si="74"/>
        <v>604641.72006319999</v>
      </c>
      <c r="BN309" s="181">
        <f t="shared" si="74"/>
        <v>548880.93965239997</v>
      </c>
      <c r="BO309" s="181">
        <f t="shared" si="74"/>
        <v>476947.89110120008</v>
      </c>
      <c r="BP309" s="181">
        <f t="shared" si="74"/>
        <v>541597.51656920009</v>
      </c>
      <c r="BQ309" s="181">
        <f t="shared" si="74"/>
        <v>516637.69435240002</v>
      </c>
      <c r="BR309" s="181">
        <f t="shared" si="74"/>
        <v>540840.3634112</v>
      </c>
      <c r="BS309" s="181">
        <f t="shared" ref="BS309:BU309" si="75">SUMPRODUCT(BS292:BS306,BS11:BS25)</f>
        <v>538594.59238599997</v>
      </c>
      <c r="BT309" s="181">
        <f t="shared" si="75"/>
        <v>566047.45472399995</v>
      </c>
      <c r="BU309" s="181">
        <f t="shared" si="75"/>
        <v>521876.55443319998</v>
      </c>
    </row>
    <row r="310" spans="2:73">
      <c r="B310" s="180"/>
    </row>
    <row r="311" spans="2:73">
      <c r="B311" s="162" t="s">
        <v>137</v>
      </c>
      <c r="C311" s="168"/>
      <c r="D311" s="168"/>
      <c r="F311" s="170"/>
      <c r="G311" s="170"/>
      <c r="H311" s="170"/>
      <c r="I311" s="170"/>
      <c r="J311" s="170"/>
      <c r="K311" s="170"/>
      <c r="L311" s="170"/>
      <c r="M311" s="170"/>
      <c r="N311" s="170"/>
      <c r="O311" s="170"/>
      <c r="P311" s="170"/>
      <c r="Q311" s="171"/>
      <c r="R311" s="170"/>
      <c r="S311" s="170"/>
      <c r="T311" s="170"/>
      <c r="U311" s="170"/>
      <c r="V311" s="170"/>
      <c r="W311" s="170"/>
      <c r="X311" s="170"/>
      <c r="Y311" s="170"/>
      <c r="Z311" s="170"/>
      <c r="AA311" s="170"/>
      <c r="AB311" s="170"/>
      <c r="AC311" s="170"/>
      <c r="AD311" s="170"/>
      <c r="AE311" s="170"/>
      <c r="AF311" s="170"/>
      <c r="AG311" s="170"/>
      <c r="AH311" s="170"/>
      <c r="AI311" s="170"/>
      <c r="AJ311" s="170"/>
      <c r="AK311" s="170"/>
      <c r="AL311" s="170"/>
      <c r="AM311" s="170"/>
      <c r="AN311" s="170"/>
      <c r="AO311" s="172"/>
      <c r="AP311" s="173"/>
      <c r="AQ311" s="173"/>
      <c r="AR311" s="173"/>
      <c r="AS311" s="173"/>
      <c r="AT311" s="173"/>
      <c r="AU311" s="173"/>
      <c r="AV311" s="173"/>
      <c r="AW311" s="173"/>
      <c r="AX311" s="173"/>
      <c r="AY311" s="173"/>
      <c r="AZ311" s="173"/>
      <c r="BA311" s="173"/>
      <c r="BB311" s="173"/>
      <c r="BC311" s="173"/>
      <c r="BD311" s="173"/>
      <c r="BE311" s="173"/>
      <c r="BF311" s="173"/>
      <c r="BG311" s="173"/>
      <c r="BH311" s="173"/>
      <c r="BI311" s="173"/>
      <c r="BJ311" s="173"/>
      <c r="BK311" s="173"/>
      <c r="BL311" s="173"/>
      <c r="BM311" s="173"/>
      <c r="BN311" s="173"/>
      <c r="BO311" s="173"/>
      <c r="BP311" s="173"/>
      <c r="BQ311" s="173"/>
      <c r="BR311" s="173"/>
      <c r="BS311" s="173"/>
      <c r="BT311" s="173"/>
      <c r="BU311" s="173"/>
    </row>
    <row r="312" spans="2:73">
      <c r="B312" s="163" t="s">
        <v>45</v>
      </c>
      <c r="F312" s="197">
        <f>F65</f>
        <v>16453.261999999999</v>
      </c>
      <c r="G312" s="197">
        <f t="shared" ref="G312:BR312" si="76">G65</f>
        <v>16453.261999999999</v>
      </c>
      <c r="H312" s="197">
        <f t="shared" si="76"/>
        <v>16453.261999999999</v>
      </c>
      <c r="I312" s="197">
        <f t="shared" si="76"/>
        <v>16453.261999999999</v>
      </c>
      <c r="J312" s="197">
        <f t="shared" si="76"/>
        <v>16453.261999999999</v>
      </c>
      <c r="K312" s="197">
        <f t="shared" si="76"/>
        <v>16453.261999999999</v>
      </c>
      <c r="L312" s="197">
        <f t="shared" si="76"/>
        <v>16453.261999999999</v>
      </c>
      <c r="M312" s="197">
        <f t="shared" si="76"/>
        <v>16453.261999999999</v>
      </c>
      <c r="N312" s="197">
        <f t="shared" si="76"/>
        <v>19443.762370102209</v>
      </c>
      <c r="O312" s="197">
        <f t="shared" si="76"/>
        <v>19443.735945102213</v>
      </c>
      <c r="P312" s="197">
        <f t="shared" si="76"/>
        <v>25458.305945102213</v>
      </c>
      <c r="Q312" s="197">
        <f t="shared" si="76"/>
        <v>57305.75384010221</v>
      </c>
      <c r="R312" s="197">
        <f t="shared" si="76"/>
        <v>57300.391765102206</v>
      </c>
      <c r="S312" s="197">
        <f t="shared" si="76"/>
        <v>57300.391765102206</v>
      </c>
      <c r="T312" s="197">
        <f t="shared" si="76"/>
        <v>57300.391765102206</v>
      </c>
      <c r="U312" s="197">
        <f t="shared" si="76"/>
        <v>57300.391765102206</v>
      </c>
      <c r="V312" s="197">
        <f t="shared" si="76"/>
        <v>57300.391765102206</v>
      </c>
      <c r="W312" s="197">
        <f t="shared" si="76"/>
        <v>57300.391765102206</v>
      </c>
      <c r="X312" s="197">
        <f t="shared" si="76"/>
        <v>57300.391765102206</v>
      </c>
      <c r="Y312" s="197">
        <f t="shared" si="76"/>
        <v>57300.391765102206</v>
      </c>
      <c r="Z312" s="197">
        <f t="shared" si="76"/>
        <v>57300.391765102206</v>
      </c>
      <c r="AA312" s="197">
        <f t="shared" si="76"/>
        <v>57300.391765102206</v>
      </c>
      <c r="AB312" s="197">
        <f t="shared" si="76"/>
        <v>57300.391765102206</v>
      </c>
      <c r="AC312" s="197">
        <f t="shared" si="76"/>
        <v>57300.391765102206</v>
      </c>
      <c r="AD312" s="197">
        <f t="shared" si="76"/>
        <v>57300.391765102206</v>
      </c>
      <c r="AE312" s="197">
        <f t="shared" si="76"/>
        <v>57300.391765102206</v>
      </c>
      <c r="AF312" s="197">
        <f t="shared" si="76"/>
        <v>57531.396370102215</v>
      </c>
      <c r="AG312" s="197">
        <f t="shared" si="76"/>
        <v>58560.781600102215</v>
      </c>
      <c r="AH312" s="197">
        <f t="shared" si="76"/>
        <v>58560.781600102215</v>
      </c>
      <c r="AI312" s="197">
        <f t="shared" si="76"/>
        <v>58560.781600102215</v>
      </c>
      <c r="AJ312" s="197">
        <f t="shared" si="76"/>
        <v>58898.828353823548</v>
      </c>
      <c r="AK312" s="197">
        <f t="shared" si="76"/>
        <v>58898.828370531999</v>
      </c>
      <c r="AL312" s="197">
        <f t="shared" si="76"/>
        <v>58898.828370531999</v>
      </c>
      <c r="AM312" s="197">
        <f t="shared" si="76"/>
        <v>58898.828370531999</v>
      </c>
      <c r="AN312" s="197">
        <f t="shared" si="76"/>
        <v>58959.314253823548</v>
      </c>
      <c r="AO312" s="197">
        <f t="shared" si="76"/>
        <v>96117.677753823547</v>
      </c>
      <c r="AP312" s="197">
        <f t="shared" si="76"/>
        <v>96335.716453823552</v>
      </c>
      <c r="AQ312" s="197">
        <f t="shared" si="76"/>
        <v>96335.716453823552</v>
      </c>
      <c r="AR312" s="197">
        <f t="shared" si="76"/>
        <v>96335.716453823552</v>
      </c>
      <c r="AS312" s="197">
        <f t="shared" si="76"/>
        <v>95788.716470532003</v>
      </c>
      <c r="AT312" s="197">
        <f t="shared" si="76"/>
        <v>95788.716470532003</v>
      </c>
      <c r="AU312" s="197">
        <f t="shared" si="76"/>
        <v>95788.716470532003</v>
      </c>
      <c r="AV312" s="197">
        <f t="shared" si="76"/>
        <v>95743.966470532003</v>
      </c>
      <c r="AW312" s="197">
        <f t="shared" si="76"/>
        <v>95743.816453823543</v>
      </c>
      <c r="AX312" s="197">
        <f t="shared" si="76"/>
        <v>95784.953270532002</v>
      </c>
      <c r="AY312" s="197">
        <f t="shared" si="76"/>
        <v>95785.453270532002</v>
      </c>
      <c r="AZ312" s="197">
        <f t="shared" si="76"/>
        <v>95451.907770532009</v>
      </c>
      <c r="BA312" s="197">
        <f t="shared" si="76"/>
        <v>102657.784370532</v>
      </c>
      <c r="BB312" s="197">
        <f t="shared" si="76"/>
        <v>103401.9222248</v>
      </c>
      <c r="BC312" s="197">
        <f t="shared" si="76"/>
        <v>103451.04300000001</v>
      </c>
      <c r="BD312" s="197">
        <f t="shared" si="76"/>
        <v>103424.87850000001</v>
      </c>
      <c r="BE312" s="197">
        <f t="shared" si="76"/>
        <v>103450.13915382355</v>
      </c>
      <c r="BF312" s="197">
        <f t="shared" si="76"/>
        <v>103581.42515382355</v>
      </c>
      <c r="BG312" s="197">
        <f t="shared" si="76"/>
        <v>103714.5905548</v>
      </c>
      <c r="BH312" s="197">
        <f t="shared" si="76"/>
        <v>103714.9905548</v>
      </c>
      <c r="BI312" s="197">
        <f t="shared" si="76"/>
        <v>103681.1180098</v>
      </c>
      <c r="BJ312" s="197">
        <f t="shared" si="76"/>
        <v>103467.07181723866</v>
      </c>
      <c r="BK312" s="197">
        <f t="shared" si="76"/>
        <v>103469.37681723865</v>
      </c>
      <c r="BL312" s="197">
        <f t="shared" si="76"/>
        <v>103497.11081723866</v>
      </c>
      <c r="BM312" s="197">
        <f t="shared" si="76"/>
        <v>115166.68381723866</v>
      </c>
      <c r="BN312" s="197">
        <f t="shared" si="76"/>
        <v>127662.7738848</v>
      </c>
      <c r="BO312" s="197">
        <f t="shared" si="76"/>
        <v>128211.2863848</v>
      </c>
      <c r="BP312" s="197">
        <f t="shared" si="76"/>
        <v>128485.66038479999</v>
      </c>
      <c r="BQ312" s="197">
        <f t="shared" si="76"/>
        <v>128698.94788479999</v>
      </c>
      <c r="BR312" s="197">
        <f t="shared" si="76"/>
        <v>128648.7938848</v>
      </c>
      <c r="BS312" s="197">
        <f t="shared" ref="BS312:BU312" si="77">BS65</f>
        <v>128620.00906492704</v>
      </c>
      <c r="BT312" s="197">
        <f t="shared" si="77"/>
        <v>128207.13696492703</v>
      </c>
      <c r="BU312" s="197">
        <f t="shared" si="77"/>
        <v>127135.28847178622</v>
      </c>
    </row>
    <row r="313" spans="2:73">
      <c r="B313" s="163" t="s">
        <v>124</v>
      </c>
      <c r="F313" s="164">
        <f>F85</f>
        <v>1</v>
      </c>
      <c r="G313" s="164">
        <f t="shared" ref="G313:BR313" si="78">G85</f>
        <v>1</v>
      </c>
      <c r="H313" s="164">
        <f t="shared" si="78"/>
        <v>1</v>
      </c>
      <c r="I313" s="164">
        <f t="shared" si="78"/>
        <v>1</v>
      </c>
      <c r="J313" s="164">
        <f t="shared" si="78"/>
        <v>1</v>
      </c>
      <c r="K313" s="164">
        <f t="shared" si="78"/>
        <v>1</v>
      </c>
      <c r="L313" s="164">
        <f t="shared" si="78"/>
        <v>1</v>
      </c>
      <c r="M313" s="164">
        <f t="shared" si="78"/>
        <v>1</v>
      </c>
      <c r="N313" s="164">
        <f t="shared" si="78"/>
        <v>0.99470978042570857</v>
      </c>
      <c r="O313" s="164">
        <f t="shared" si="78"/>
        <v>0.99458846202279927</v>
      </c>
      <c r="P313" s="164">
        <f t="shared" si="78"/>
        <v>0.98452373698955487</v>
      </c>
      <c r="Q313" s="164">
        <f t="shared" si="78"/>
        <v>0.95699473309230065</v>
      </c>
      <c r="R313" s="164">
        <f t="shared" si="78"/>
        <v>0.9558198092821294</v>
      </c>
      <c r="S313" s="164">
        <f t="shared" si="78"/>
        <v>0.95443957175372751</v>
      </c>
      <c r="T313" s="164">
        <f t="shared" si="78"/>
        <v>0.95304275232278191</v>
      </c>
      <c r="U313" s="164">
        <f t="shared" si="78"/>
        <v>0.95234699969829861</v>
      </c>
      <c r="V313" s="164">
        <f t="shared" si="78"/>
        <v>0.94963494807841875</v>
      </c>
      <c r="W313" s="164">
        <f t="shared" si="78"/>
        <v>0.94639311811414972</v>
      </c>
      <c r="X313" s="164">
        <f t="shared" si="78"/>
        <v>0.92690415711647911</v>
      </c>
      <c r="Y313" s="164">
        <f t="shared" si="78"/>
        <v>0.92452444412457335</v>
      </c>
      <c r="Z313" s="164">
        <f t="shared" si="78"/>
        <v>0.92352497090346408</v>
      </c>
      <c r="AA313" s="164">
        <f t="shared" si="78"/>
        <v>0.9426392597525044</v>
      </c>
      <c r="AB313" s="164">
        <f t="shared" si="78"/>
        <v>0.95283841149233195</v>
      </c>
      <c r="AC313" s="164">
        <f t="shared" si="78"/>
        <v>0.95299650853957052</v>
      </c>
      <c r="AD313" s="164">
        <f t="shared" si="78"/>
        <v>0.94761396754363392</v>
      </c>
      <c r="AE313" s="164">
        <f t="shared" si="78"/>
        <v>0.94858091429087443</v>
      </c>
      <c r="AF313" s="164">
        <f t="shared" si="78"/>
        <v>0.9493253024994236</v>
      </c>
      <c r="AG313" s="164">
        <f t="shared" si="78"/>
        <v>0.94844345831393539</v>
      </c>
      <c r="AH313" s="164">
        <f t="shared" si="78"/>
        <v>0.9488161876711817</v>
      </c>
      <c r="AI313" s="164">
        <f t="shared" si="78"/>
        <v>0.9496513539043846</v>
      </c>
      <c r="AJ313" s="164">
        <f t="shared" si="78"/>
        <v>0.95017581191789557</v>
      </c>
      <c r="AK313" s="164">
        <f t="shared" si="78"/>
        <v>0.95318421930001718</v>
      </c>
      <c r="AL313" s="164">
        <f t="shared" si="78"/>
        <v>0.95406577998872921</v>
      </c>
      <c r="AM313" s="164">
        <f t="shared" si="78"/>
        <v>0.95477467213923328</v>
      </c>
      <c r="AN313" s="164">
        <f t="shared" si="78"/>
        <v>0.9553243435768074</v>
      </c>
      <c r="AO313" s="164">
        <f t="shared" si="78"/>
        <v>0.95143818238257671</v>
      </c>
      <c r="AP313" s="164">
        <f t="shared" si="78"/>
        <v>0.95174795523140487</v>
      </c>
      <c r="AQ313" s="164">
        <f t="shared" si="78"/>
        <v>0.94578082175682454</v>
      </c>
      <c r="AR313" s="164">
        <f t="shared" si="78"/>
        <v>0.94472914061136148</v>
      </c>
      <c r="AS313" s="164">
        <f t="shared" si="78"/>
        <v>0.94208213217627745</v>
      </c>
      <c r="AT313" s="164">
        <f t="shared" si="78"/>
        <v>0.94450499235939345</v>
      </c>
      <c r="AU313" s="164">
        <f t="shared" si="78"/>
        <v>0.92985931133296029</v>
      </c>
      <c r="AV313" s="164">
        <f t="shared" si="78"/>
        <v>0.94394211991048438</v>
      </c>
      <c r="AW313" s="164">
        <f t="shared" si="78"/>
        <v>0.94027307495707113</v>
      </c>
      <c r="AX313" s="164">
        <f t="shared" si="78"/>
        <v>0.94390470516880898</v>
      </c>
      <c r="AY313" s="164">
        <f t="shared" si="78"/>
        <v>0.94707568524637131</v>
      </c>
      <c r="AZ313" s="164">
        <f t="shared" si="78"/>
        <v>0.94878044325324096</v>
      </c>
      <c r="BA313" s="164">
        <f t="shared" si="78"/>
        <v>0.94948918568255025</v>
      </c>
      <c r="BB313" s="164">
        <f t="shared" si="78"/>
        <v>0.94931622233627833</v>
      </c>
      <c r="BC313" s="164">
        <f t="shared" si="78"/>
        <v>0.94616630249730782</v>
      </c>
      <c r="BD313" s="164">
        <f t="shared" si="78"/>
        <v>0.94545878581718612</v>
      </c>
      <c r="BE313" s="164">
        <f t="shared" si="78"/>
        <v>0.94702474316096008</v>
      </c>
      <c r="BF313" s="164">
        <f t="shared" si="78"/>
        <v>0.95190961950036301</v>
      </c>
      <c r="BG313" s="164">
        <f t="shared" si="78"/>
        <v>0.95076001344105376</v>
      </c>
      <c r="BH313" s="164">
        <f t="shared" si="78"/>
        <v>0.94843639449848027</v>
      </c>
      <c r="BI313" s="164">
        <f t="shared" si="78"/>
        <v>0.94576048607383623</v>
      </c>
      <c r="BJ313" s="164">
        <f t="shared" si="78"/>
        <v>0.94691053979368889</v>
      </c>
      <c r="BK313" s="164">
        <f t="shared" si="78"/>
        <v>0.9438003421717408</v>
      </c>
      <c r="BL313" s="164">
        <f t="shared" si="78"/>
        <v>0.95353144560426151</v>
      </c>
      <c r="BM313" s="164">
        <f t="shared" si="78"/>
        <v>0.9455677365224604</v>
      </c>
      <c r="BN313" s="164">
        <f t="shared" si="78"/>
        <v>0.94628091491725641</v>
      </c>
      <c r="BO313" s="164">
        <f t="shared" si="78"/>
        <v>0.9458621269271178</v>
      </c>
      <c r="BP313" s="164">
        <f t="shared" si="78"/>
        <v>0.94511331277727628</v>
      </c>
      <c r="BQ313" s="164">
        <f t="shared" si="78"/>
        <v>0.94425806776969712</v>
      </c>
      <c r="BR313" s="164">
        <f t="shared" si="78"/>
        <v>0.95365439288201936</v>
      </c>
      <c r="BS313" s="164">
        <f t="shared" ref="BS313:BU313" si="79">BS85</f>
        <v>0.96142408398994661</v>
      </c>
      <c r="BT313" s="164">
        <f t="shared" si="79"/>
        <v>0.95530152901026055</v>
      </c>
      <c r="BU313" s="164">
        <f t="shared" si="79"/>
        <v>0.95906249255291498</v>
      </c>
    </row>
    <row r="314" spans="2:73">
      <c r="B314" s="163" t="s">
        <v>126</v>
      </c>
      <c r="F314" s="197">
        <f>F125</f>
        <v>2156362.2927349997</v>
      </c>
      <c r="G314" s="197">
        <f t="shared" ref="G314:BR314" si="80">G125</f>
        <v>1303114.052135</v>
      </c>
      <c r="H314" s="197">
        <f t="shared" si="80"/>
        <v>1225379.4869399997</v>
      </c>
      <c r="I314" s="197">
        <f t="shared" si="80"/>
        <v>1251425.3991750001</v>
      </c>
      <c r="J314" s="197">
        <f t="shared" si="80"/>
        <v>1362802.51975</v>
      </c>
      <c r="K314" s="197">
        <f t="shared" si="80"/>
        <v>1383144.9286899997</v>
      </c>
      <c r="L314" s="197">
        <f t="shared" si="80"/>
        <v>1391344.3895049999</v>
      </c>
      <c r="M314" s="197">
        <f t="shared" si="80"/>
        <v>1366677.9891100002</v>
      </c>
      <c r="N314" s="197">
        <f t="shared" si="80"/>
        <v>1618949.0683078577</v>
      </c>
      <c r="O314" s="197">
        <f t="shared" si="80"/>
        <v>1635364.6007687396</v>
      </c>
      <c r="P314" s="197">
        <f t="shared" si="80"/>
        <v>2084061.0269502457</v>
      </c>
      <c r="Q314" s="197">
        <f t="shared" si="80"/>
        <v>4525341.1004539067</v>
      </c>
      <c r="R314" s="197">
        <f t="shared" si="80"/>
        <v>6229024.7197770076</v>
      </c>
      <c r="S314" s="197">
        <f t="shared" si="80"/>
        <v>4022626.8129399754</v>
      </c>
      <c r="T314" s="197">
        <f t="shared" si="80"/>
        <v>3033140.1865437911</v>
      </c>
      <c r="U314" s="197">
        <f t="shared" si="80"/>
        <v>-457241.90755971975</v>
      </c>
      <c r="V314" s="197">
        <f t="shared" si="80"/>
        <v>124179.04636648936</v>
      </c>
      <c r="W314" s="197">
        <f t="shared" si="80"/>
        <v>265611.40701032034</v>
      </c>
      <c r="X314" s="197">
        <f t="shared" si="80"/>
        <v>758229.50527948188</v>
      </c>
      <c r="Y314" s="197">
        <f t="shared" si="80"/>
        <v>1579086.427414353</v>
      </c>
      <c r="Z314" s="197">
        <f t="shared" si="80"/>
        <v>2350554.300482613</v>
      </c>
      <c r="AA314" s="197">
        <f t="shared" si="80"/>
        <v>2869531.1165567697</v>
      </c>
      <c r="AB314" s="197">
        <f t="shared" si="80"/>
        <v>3229750.6109935879</v>
      </c>
      <c r="AC314" s="197">
        <f t="shared" si="80"/>
        <v>3655558.4616994038</v>
      </c>
      <c r="AD314" s="197">
        <f t="shared" si="80"/>
        <v>5068418.0385739775</v>
      </c>
      <c r="AE314" s="197">
        <f t="shared" si="80"/>
        <v>3405759.8483321695</v>
      </c>
      <c r="AF314" s="197">
        <f t="shared" si="80"/>
        <v>2526992.9574282821</v>
      </c>
      <c r="AG314" s="197">
        <f t="shared" si="80"/>
        <v>1912312.5729945016</v>
      </c>
      <c r="AH314" s="197">
        <f t="shared" si="80"/>
        <v>2285729.1702804235</v>
      </c>
      <c r="AI314" s="197">
        <f t="shared" si="80"/>
        <v>3117679.3366957456</v>
      </c>
      <c r="AJ314" s="197">
        <f t="shared" si="80"/>
        <v>3418585.5934550362</v>
      </c>
      <c r="AK314" s="197">
        <f t="shared" si="80"/>
        <v>3898576.7224371694</v>
      </c>
      <c r="AL314" s="197">
        <f t="shared" si="80"/>
        <v>4055442.7223806484</v>
      </c>
      <c r="AM314" s="197">
        <f t="shared" si="80"/>
        <v>4448237.8425343055</v>
      </c>
      <c r="AN314" s="197">
        <f t="shared" si="80"/>
        <v>4256753.8520287443</v>
      </c>
      <c r="AO314" s="197">
        <f t="shared" si="80"/>
        <v>7490600.0293054953</v>
      </c>
      <c r="AP314" s="197">
        <f t="shared" si="80"/>
        <v>10391371.19155263</v>
      </c>
      <c r="AQ314" s="197">
        <f t="shared" si="80"/>
        <v>6279963.0386163974</v>
      </c>
      <c r="AR314" s="197">
        <f t="shared" si="80"/>
        <v>8563708.1800327953</v>
      </c>
      <c r="AS314" s="197">
        <f t="shared" si="80"/>
        <v>6722050.9236917356</v>
      </c>
      <c r="AT314" s="197">
        <f t="shared" si="80"/>
        <v>7173702.7815684071</v>
      </c>
      <c r="AU314" s="197">
        <f t="shared" si="80"/>
        <v>7456274.8228455186</v>
      </c>
      <c r="AV314" s="197">
        <f t="shared" si="80"/>
        <v>6975094.5474913446</v>
      </c>
      <c r="AW314" s="197">
        <f t="shared" si="80"/>
        <v>7674269.8834549058</v>
      </c>
      <c r="AX314" s="197">
        <f t="shared" si="80"/>
        <v>6406632.223669976</v>
      </c>
      <c r="AY314" s="197">
        <f t="shared" si="80"/>
        <v>6707377.8580547767</v>
      </c>
      <c r="AZ314" s="197">
        <f t="shared" si="80"/>
        <v>7383889.2652880438</v>
      </c>
      <c r="BA314" s="197">
        <f t="shared" si="80"/>
        <v>8944023.2862421013</v>
      </c>
      <c r="BB314" s="197">
        <f t="shared" si="80"/>
        <v>12739756.035101574</v>
      </c>
      <c r="BC314" s="197">
        <f t="shared" si="80"/>
        <v>8467803.5435764622</v>
      </c>
      <c r="BD314" s="197">
        <f t="shared" si="80"/>
        <v>7459802.850275672</v>
      </c>
      <c r="BE314" s="197">
        <f t="shared" si="80"/>
        <v>7066654.5948513476</v>
      </c>
      <c r="BF314" s="197">
        <f t="shared" si="80"/>
        <v>8712230.2627045102</v>
      </c>
      <c r="BG314" s="197">
        <f t="shared" si="80"/>
        <v>7945800.5583653199</v>
      </c>
      <c r="BH314" s="197">
        <f t="shared" si="80"/>
        <v>7940512.9822308039</v>
      </c>
      <c r="BI314" s="197">
        <f t="shared" si="80"/>
        <v>8471252.989252571</v>
      </c>
      <c r="BJ314" s="197">
        <f t="shared" si="80"/>
        <v>7646772.1244728211</v>
      </c>
      <c r="BK314" s="197">
        <f t="shared" si="80"/>
        <v>8244313.7787091462</v>
      </c>
      <c r="BL314" s="197">
        <f t="shared" si="80"/>
        <v>8004540.1355058989</v>
      </c>
      <c r="BM314" s="197">
        <f t="shared" si="80"/>
        <v>11522241.032954849</v>
      </c>
      <c r="BN314" s="197">
        <f t="shared" si="80"/>
        <v>16144934.874973349</v>
      </c>
      <c r="BO314" s="197">
        <f t="shared" si="80"/>
        <v>11460914.2649696</v>
      </c>
      <c r="BP314" s="197">
        <f t="shared" si="80"/>
        <v>10120146.666807085</v>
      </c>
      <c r="BQ314" s="197">
        <f t="shared" si="80"/>
        <v>10582980.619802099</v>
      </c>
      <c r="BR314" s="197">
        <f t="shared" si="80"/>
        <v>10488187.877691213</v>
      </c>
      <c r="BS314" s="197">
        <f t="shared" ref="BS314:BU314" si="81">BS125</f>
        <v>11081002.918135967</v>
      </c>
      <c r="BT314" s="197">
        <f t="shared" si="81"/>
        <v>12231014.294367872</v>
      </c>
      <c r="BU314" s="197">
        <f t="shared" si="81"/>
        <v>10894957.795927528</v>
      </c>
    </row>
    <row r="315" spans="2:73">
      <c r="B315" s="163" t="s">
        <v>127</v>
      </c>
      <c r="F315" s="197">
        <f>F146</f>
        <v>131.05986476936911</v>
      </c>
      <c r="G315" s="197">
        <f t="shared" ref="G315:BR315" si="82">G146</f>
        <v>79.200954323525636</v>
      </c>
      <c r="H315" s="197">
        <f t="shared" si="82"/>
        <v>74.476385712450195</v>
      </c>
      <c r="I315" s="197">
        <f t="shared" si="82"/>
        <v>76.059409931902877</v>
      </c>
      <c r="J315" s="197">
        <f t="shared" si="82"/>
        <v>82.828713221122968</v>
      </c>
      <c r="K315" s="197">
        <f t="shared" si="82"/>
        <v>84.065088654760359</v>
      </c>
      <c r="L315" s="197">
        <f t="shared" si="82"/>
        <v>84.56343729924194</v>
      </c>
      <c r="M315" s="197">
        <f t="shared" si="82"/>
        <v>83.064257355775425</v>
      </c>
      <c r="N315" s="197">
        <f t="shared" si="82"/>
        <v>83.263158512842253</v>
      </c>
      <c r="O315" s="197">
        <f t="shared" si="82"/>
        <v>84.107529817626457</v>
      </c>
      <c r="P315" s="197">
        <f t="shared" si="82"/>
        <v>81.861732333811744</v>
      </c>
      <c r="Q315" s="197">
        <f t="shared" si="82"/>
        <v>78.968354784770341</v>
      </c>
      <c r="R315" s="197">
        <f t="shared" si="82"/>
        <v>108.70823964541697</v>
      </c>
      <c r="S315" s="197">
        <f t="shared" si="82"/>
        <v>70.202431240441982</v>
      </c>
      <c r="T315" s="197">
        <f t="shared" si="82"/>
        <v>52.934021794787654</v>
      </c>
      <c r="U315" s="197">
        <f t="shared" si="82"/>
        <v>-7.9797344045070711</v>
      </c>
      <c r="V315" s="197">
        <f t="shared" si="82"/>
        <v>2.167158767003726</v>
      </c>
      <c r="W315" s="197">
        <f t="shared" si="82"/>
        <v>4.6354204365507723</v>
      </c>
      <c r="X315" s="197">
        <f t="shared" si="82"/>
        <v>13.232536147183346</v>
      </c>
      <c r="Y315" s="197">
        <f t="shared" si="82"/>
        <v>27.558038937808238</v>
      </c>
      <c r="Z315" s="197">
        <f t="shared" si="82"/>
        <v>41.021609592452677</v>
      </c>
      <c r="AA315" s="197">
        <f t="shared" si="82"/>
        <v>50.078734685098738</v>
      </c>
      <c r="AB315" s="197">
        <f t="shared" si="82"/>
        <v>56.365244835212636</v>
      </c>
      <c r="AC315" s="197">
        <f t="shared" si="82"/>
        <v>63.796395610784593</v>
      </c>
      <c r="AD315" s="197">
        <f t="shared" si="82"/>
        <v>88.45346222677675</v>
      </c>
      <c r="AE315" s="197">
        <f t="shared" si="82"/>
        <v>59.436938272495155</v>
      </c>
      <c r="AF315" s="197">
        <f t="shared" si="82"/>
        <v>43.923720209605484</v>
      </c>
      <c r="AG315" s="197">
        <f t="shared" si="82"/>
        <v>32.655175029138675</v>
      </c>
      <c r="AH315" s="197">
        <f t="shared" si="82"/>
        <v>39.031739464973839</v>
      </c>
      <c r="AI315" s="197">
        <f t="shared" si="82"/>
        <v>53.238349139286484</v>
      </c>
      <c r="AJ315" s="197">
        <f t="shared" si="82"/>
        <v>58.041657007479522</v>
      </c>
      <c r="AK315" s="197">
        <f t="shared" si="82"/>
        <v>66.191074258918334</v>
      </c>
      <c r="AL315" s="197">
        <f t="shared" si="82"/>
        <v>68.854386998462772</v>
      </c>
      <c r="AM315" s="197">
        <f t="shared" si="82"/>
        <v>75.523367197569385</v>
      </c>
      <c r="AN315" s="197">
        <f t="shared" si="82"/>
        <v>72.198157422644911</v>
      </c>
      <c r="AO315" s="197">
        <f t="shared" si="82"/>
        <v>77.931554364956767</v>
      </c>
      <c r="AP315" s="197">
        <f t="shared" si="82"/>
        <v>107.86623667799792</v>
      </c>
      <c r="AQ315" s="197">
        <f t="shared" si="82"/>
        <v>65.188315090037889</v>
      </c>
      <c r="AR315" s="197">
        <f t="shared" si="82"/>
        <v>88.894425611477388</v>
      </c>
      <c r="AS315" s="197">
        <f t="shared" si="82"/>
        <v>70.175811633927424</v>
      </c>
      <c r="AT315" s="197">
        <f t="shared" si="82"/>
        <v>74.89089577450693</v>
      </c>
      <c r="AU315" s="197">
        <f t="shared" si="82"/>
        <v>77.840846997248704</v>
      </c>
      <c r="AV315" s="197">
        <f t="shared" si="82"/>
        <v>72.851531063715996</v>
      </c>
      <c r="AW315" s="197">
        <f t="shared" si="82"/>
        <v>80.154209093556901</v>
      </c>
      <c r="AX315" s="197">
        <f t="shared" si="82"/>
        <v>66.88558071929404</v>
      </c>
      <c r="AY315" s="197">
        <f t="shared" si="82"/>
        <v>70.025015584681412</v>
      </c>
      <c r="AZ315" s="197">
        <f t="shared" si="82"/>
        <v>77.357167999607071</v>
      </c>
      <c r="BA315" s="197">
        <f t="shared" si="82"/>
        <v>87.124647595740342</v>
      </c>
      <c r="BB315" s="197">
        <f t="shared" si="82"/>
        <v>123.20618186772992</v>
      </c>
      <c r="BC315" s="197">
        <f t="shared" si="82"/>
        <v>81.853244762128327</v>
      </c>
      <c r="BD315" s="197">
        <f t="shared" si="82"/>
        <v>72.127741008423541</v>
      </c>
      <c r="BE315" s="197">
        <f t="shared" si="82"/>
        <v>68.309764033702237</v>
      </c>
      <c r="BF315" s="197">
        <f t="shared" si="82"/>
        <v>84.109967108160717</v>
      </c>
      <c r="BG315" s="197">
        <f t="shared" si="82"/>
        <v>76.61217689681736</v>
      </c>
      <c r="BH315" s="197">
        <f t="shared" si="82"/>
        <v>76.560899632298259</v>
      </c>
      <c r="BI315" s="197">
        <f t="shared" si="82"/>
        <v>81.704876952155004</v>
      </c>
      <c r="BJ315" s="197">
        <f t="shared" si="82"/>
        <v>73.90536902387521</v>
      </c>
      <c r="BK315" s="197">
        <f t="shared" si="82"/>
        <v>79.678780643197925</v>
      </c>
      <c r="BL315" s="197">
        <f t="shared" si="82"/>
        <v>77.340710985070785</v>
      </c>
      <c r="BM315" s="197">
        <f t="shared" si="82"/>
        <v>100.04838770246981</v>
      </c>
      <c r="BN315" s="197">
        <f t="shared" si="82"/>
        <v>126.46548703024558</v>
      </c>
      <c r="BO315" s="197">
        <f t="shared" si="82"/>
        <v>89.390837485024576</v>
      </c>
      <c r="BP315" s="197">
        <f t="shared" si="82"/>
        <v>78.764794736614135</v>
      </c>
      <c r="BQ315" s="197">
        <f t="shared" si="82"/>
        <v>82.230513875490686</v>
      </c>
      <c r="BR315" s="197">
        <f t="shared" si="82"/>
        <v>81.525738104338373</v>
      </c>
      <c r="BS315" s="197">
        <f t="shared" ref="BS315:BU315" si="83">BS146</f>
        <v>86.153025479436138</v>
      </c>
      <c r="BT315" s="197">
        <f t="shared" si="83"/>
        <v>95.400416731198419</v>
      </c>
      <c r="BU315" s="197">
        <f t="shared" si="83"/>
        <v>85.695780667106675</v>
      </c>
    </row>
    <row r="316" spans="2:73">
      <c r="B316" s="163" t="s">
        <v>138</v>
      </c>
      <c r="F316" s="197">
        <f>F186</f>
        <v>21818579.635369997</v>
      </c>
      <c r="G316" s="197">
        <f t="shared" ref="G316:BR316" si="84">G186</f>
        <v>18354776.043484997</v>
      </c>
      <c r="H316" s="197">
        <f t="shared" si="84"/>
        <v>19356586.669945002</v>
      </c>
      <c r="I316" s="197">
        <f t="shared" si="84"/>
        <v>20886302.046854991</v>
      </c>
      <c r="J316" s="197">
        <f t="shared" si="84"/>
        <v>22076279.475074995</v>
      </c>
      <c r="K316" s="197">
        <f t="shared" si="84"/>
        <v>21255072.471850004</v>
      </c>
      <c r="L316" s="197">
        <f t="shared" si="84"/>
        <v>21865569.098869998</v>
      </c>
      <c r="M316" s="197">
        <f t="shared" si="84"/>
        <v>21976943.915184997</v>
      </c>
      <c r="N316" s="197">
        <f t="shared" si="84"/>
        <v>24013632.707988914</v>
      </c>
      <c r="O316" s="197">
        <f t="shared" si="84"/>
        <v>26551099.776291423</v>
      </c>
      <c r="P316" s="197">
        <f t="shared" si="84"/>
        <v>37972961.429719657</v>
      </c>
      <c r="Q316" s="197">
        <f t="shared" si="84"/>
        <v>108375434.44464664</v>
      </c>
      <c r="R316" s="197">
        <f t="shared" si="84"/>
        <v>70805539.030380353</v>
      </c>
      <c r="S316" s="197">
        <f t="shared" si="84"/>
        <v>60659876.179345571</v>
      </c>
      <c r="T316" s="197">
        <f t="shared" si="84"/>
        <v>34018906.602006212</v>
      </c>
      <c r="U316" s="197">
        <f t="shared" si="84"/>
        <v>1762704.5250502441</v>
      </c>
      <c r="V316" s="197">
        <f t="shared" si="84"/>
        <v>4318636.5011580642</v>
      </c>
      <c r="W316" s="197">
        <f t="shared" si="84"/>
        <v>16465021.164717488</v>
      </c>
      <c r="X316" s="197">
        <f t="shared" si="84"/>
        <v>30429817.419259723</v>
      </c>
      <c r="Y316" s="197">
        <f t="shared" si="84"/>
        <v>50051034.860056408</v>
      </c>
      <c r="Z316" s="197">
        <f t="shared" si="84"/>
        <v>49899827.59149044</v>
      </c>
      <c r="AA316" s="197">
        <f t="shared" si="84"/>
        <v>60269792.026433952</v>
      </c>
      <c r="AB316" s="197">
        <f t="shared" si="84"/>
        <v>69936283.898272365</v>
      </c>
      <c r="AC316" s="197">
        <f t="shared" si="84"/>
        <v>94417307.65447703</v>
      </c>
      <c r="AD316" s="197">
        <f t="shared" si="84"/>
        <v>53700366.942038439</v>
      </c>
      <c r="AE316" s="197">
        <f t="shared" si="84"/>
        <v>49050820.935246006</v>
      </c>
      <c r="AF316" s="197">
        <f t="shared" si="84"/>
        <v>37838776.098257042</v>
      </c>
      <c r="AG316" s="197">
        <f t="shared" si="84"/>
        <v>38744817.317258447</v>
      </c>
      <c r="AH316" s="197">
        <f t="shared" si="84"/>
        <v>58630560.841576546</v>
      </c>
      <c r="AI316" s="197">
        <f t="shared" si="84"/>
        <v>55913804.260104336</v>
      </c>
      <c r="AJ316" s="197">
        <f t="shared" si="84"/>
        <v>65001877.911215954</v>
      </c>
      <c r="AK316" s="197">
        <f t="shared" si="84"/>
        <v>63433075.955536798</v>
      </c>
      <c r="AL316" s="197">
        <f t="shared" si="84"/>
        <v>59573839.804502398</v>
      </c>
      <c r="AM316" s="197">
        <f t="shared" si="84"/>
        <v>71012298.810505599</v>
      </c>
      <c r="AN316" s="197">
        <f t="shared" si="84"/>
        <v>79989912.275769904</v>
      </c>
      <c r="AO316" s="197">
        <f t="shared" si="84"/>
        <v>174381197.59873641</v>
      </c>
      <c r="AP316" s="197">
        <f t="shared" si="84"/>
        <v>97717866.426573068</v>
      </c>
      <c r="AQ316" s="197">
        <f t="shared" si="84"/>
        <v>90865618.335871577</v>
      </c>
      <c r="AR316" s="197">
        <f t="shared" si="84"/>
        <v>98245057.399647981</v>
      </c>
      <c r="AS316" s="197">
        <f t="shared" si="84"/>
        <v>109046358.08819841</v>
      </c>
      <c r="AT316" s="197">
        <f t="shared" si="84"/>
        <v>116836693.146015</v>
      </c>
      <c r="AU316" s="197">
        <f t="shared" si="84"/>
        <v>109940348.91561541</v>
      </c>
      <c r="AV316" s="197">
        <f t="shared" si="84"/>
        <v>110740919.84095359</v>
      </c>
      <c r="AW316" s="197">
        <f t="shared" si="84"/>
        <v>107717208.91147546</v>
      </c>
      <c r="AX316" s="197">
        <f t="shared" si="84"/>
        <v>102013574.97774179</v>
      </c>
      <c r="AY316" s="197">
        <f t="shared" si="84"/>
        <v>114391094.5385796</v>
      </c>
      <c r="AZ316" s="197">
        <f t="shared" si="84"/>
        <v>122777295.44654897</v>
      </c>
      <c r="BA316" s="197">
        <f t="shared" si="84"/>
        <v>199755687.31005958</v>
      </c>
      <c r="BB316" s="197">
        <f t="shared" si="84"/>
        <v>124352730.208754</v>
      </c>
      <c r="BC316" s="197">
        <f t="shared" si="84"/>
        <v>103174354.15779999</v>
      </c>
      <c r="BD316" s="197">
        <f t="shared" si="84"/>
        <v>113428347.6084</v>
      </c>
      <c r="BE316" s="197">
        <f t="shared" si="84"/>
        <v>116997057.30656895</v>
      </c>
      <c r="BF316" s="197">
        <f t="shared" si="84"/>
        <v>124507388.84823899</v>
      </c>
      <c r="BG316" s="197">
        <f t="shared" si="84"/>
        <v>125143257.28124151</v>
      </c>
      <c r="BH316" s="197">
        <f t="shared" si="84"/>
        <v>126862212.1648881</v>
      </c>
      <c r="BI316" s="197">
        <f t="shared" si="84"/>
        <v>117415829.12644666</v>
      </c>
      <c r="BJ316" s="197">
        <f t="shared" si="84"/>
        <v>112259380.66022384</v>
      </c>
      <c r="BK316" s="197">
        <f t="shared" si="84"/>
        <v>123701320.82480341</v>
      </c>
      <c r="BL316" s="197">
        <f t="shared" si="84"/>
        <v>143084532.26841754</v>
      </c>
      <c r="BM316" s="197">
        <f t="shared" si="84"/>
        <v>234575304.98675331</v>
      </c>
      <c r="BN316" s="197">
        <f t="shared" si="84"/>
        <v>167379571.57605699</v>
      </c>
      <c r="BO316" s="197">
        <f t="shared" si="84"/>
        <v>143544791.63560048</v>
      </c>
      <c r="BP316" s="197">
        <f t="shared" si="84"/>
        <v>168931295.81058365</v>
      </c>
      <c r="BQ316" s="197">
        <f t="shared" si="84"/>
        <v>153130173.40841973</v>
      </c>
      <c r="BR316" s="197">
        <f t="shared" si="84"/>
        <v>178223363.40437704</v>
      </c>
      <c r="BS316" s="197">
        <f t="shared" ref="BS316:BU316" si="85">BS186</f>
        <v>178686694.40722585</v>
      </c>
      <c r="BT316" s="197">
        <f t="shared" si="85"/>
        <v>178281169.13138798</v>
      </c>
      <c r="BU316" s="197">
        <f t="shared" si="85"/>
        <v>171839706.62042052</v>
      </c>
    </row>
    <row r="317" spans="2:73">
      <c r="B317" s="163" t="s">
        <v>130</v>
      </c>
      <c r="F317" s="197">
        <f>F207</f>
        <v>1326.0944629320313</v>
      </c>
      <c r="G317" s="197">
        <f t="shared" ref="G317:BR317" si="86">G207</f>
        <v>1115.5706414621611</v>
      </c>
      <c r="H317" s="197">
        <f t="shared" si="86"/>
        <v>1176.4589094822049</v>
      </c>
      <c r="I317" s="197">
        <f t="shared" si="86"/>
        <v>1269.4322892843372</v>
      </c>
      <c r="J317" s="197">
        <f t="shared" si="86"/>
        <v>1341.7570008351533</v>
      </c>
      <c r="K317" s="197">
        <f t="shared" si="86"/>
        <v>1291.8454998072725</v>
      </c>
      <c r="L317" s="197">
        <f t="shared" si="86"/>
        <v>1328.9503989464217</v>
      </c>
      <c r="M317" s="197">
        <f t="shared" si="86"/>
        <v>1335.7195621868173</v>
      </c>
      <c r="N317" s="197">
        <f t="shared" si="86"/>
        <v>1235.0301475044555</v>
      </c>
      <c r="O317" s="197">
        <f t="shared" si="86"/>
        <v>1365.534887495709</v>
      </c>
      <c r="P317" s="197">
        <f t="shared" si="86"/>
        <v>1491.5745576946008</v>
      </c>
      <c r="Q317" s="197">
        <f t="shared" si="86"/>
        <v>1891.1789337427088</v>
      </c>
      <c r="R317" s="197">
        <f t="shared" si="86"/>
        <v>1235.6903129151592</v>
      </c>
      <c r="S317" s="197">
        <f t="shared" si="86"/>
        <v>1058.6293445953261</v>
      </c>
      <c r="T317" s="197">
        <f t="shared" si="86"/>
        <v>593.69413635885167</v>
      </c>
      <c r="U317" s="197">
        <f t="shared" si="86"/>
        <v>30.762521350225537</v>
      </c>
      <c r="V317" s="197">
        <f t="shared" si="86"/>
        <v>75.368359065709811</v>
      </c>
      <c r="W317" s="197">
        <f t="shared" si="86"/>
        <v>287.3456996980816</v>
      </c>
      <c r="X317" s="197">
        <f t="shared" si="86"/>
        <v>531.05775513724268</v>
      </c>
      <c r="Y317" s="197">
        <f t="shared" si="86"/>
        <v>873.48503768065177</v>
      </c>
      <c r="Z317" s="197">
        <f t="shared" si="86"/>
        <v>870.84618541615362</v>
      </c>
      <c r="AA317" s="197">
        <f t="shared" si="86"/>
        <v>1051.8216397804842</v>
      </c>
      <c r="AB317" s="197">
        <f t="shared" si="86"/>
        <v>1220.5201700011032</v>
      </c>
      <c r="AC317" s="197">
        <f t="shared" si="86"/>
        <v>1647.7602464138863</v>
      </c>
      <c r="AD317" s="197">
        <f t="shared" si="86"/>
        <v>937.17277121207576</v>
      </c>
      <c r="AE317" s="197">
        <f t="shared" si="86"/>
        <v>856.02941662816943</v>
      </c>
      <c r="AF317" s="197">
        <f t="shared" si="86"/>
        <v>657.70654782717929</v>
      </c>
      <c r="AG317" s="197">
        <f t="shared" si="86"/>
        <v>661.61714817670429</v>
      </c>
      <c r="AH317" s="197">
        <f t="shared" si="86"/>
        <v>1001.1915695038164</v>
      </c>
      <c r="AI317" s="197">
        <f t="shared" si="86"/>
        <v>954.79948751241977</v>
      </c>
      <c r="AJ317" s="197">
        <f t="shared" si="86"/>
        <v>1103.6192013995505</v>
      </c>
      <c r="AK317" s="197">
        <f t="shared" si="86"/>
        <v>1076.9836635200938</v>
      </c>
      <c r="AL317" s="197">
        <f t="shared" si="86"/>
        <v>1011.4605239636331</v>
      </c>
      <c r="AM317" s="197">
        <f t="shared" si="86"/>
        <v>1205.6657284210794</v>
      </c>
      <c r="AN317" s="197">
        <f t="shared" si="86"/>
        <v>1356.6967880835302</v>
      </c>
      <c r="AO317" s="197">
        <f t="shared" si="86"/>
        <v>1814.2468864610032</v>
      </c>
      <c r="AP317" s="197">
        <f t="shared" si="86"/>
        <v>1014.3472226462552</v>
      </c>
      <c r="AQ317" s="197">
        <f t="shared" si="86"/>
        <v>943.21837923348039</v>
      </c>
      <c r="AR317" s="197">
        <f t="shared" si="86"/>
        <v>1019.8196579224034</v>
      </c>
      <c r="AS317" s="197">
        <f t="shared" si="86"/>
        <v>1138.4050450424913</v>
      </c>
      <c r="AT317" s="197">
        <f t="shared" si="86"/>
        <v>1219.7333616215444</v>
      </c>
      <c r="AU317" s="197">
        <f t="shared" si="86"/>
        <v>1147.7379900944486</v>
      </c>
      <c r="AV317" s="197">
        <f t="shared" si="86"/>
        <v>1156.636015022809</v>
      </c>
      <c r="AW317" s="197">
        <f t="shared" si="86"/>
        <v>1125.0565613647393</v>
      </c>
      <c r="AX317" s="197">
        <f t="shared" si="86"/>
        <v>1065.0271414719791</v>
      </c>
      <c r="AY317" s="197">
        <f t="shared" si="86"/>
        <v>1194.2428691703185</v>
      </c>
      <c r="AZ317" s="197">
        <f t="shared" si="86"/>
        <v>1286.2738767014239</v>
      </c>
      <c r="BA317" s="197">
        <f t="shared" si="86"/>
        <v>1945.8406250914529</v>
      </c>
      <c r="BB317" s="197">
        <f t="shared" si="86"/>
        <v>1202.6152660721925</v>
      </c>
      <c r="BC317" s="197">
        <f t="shared" si="86"/>
        <v>997.32541273460129</v>
      </c>
      <c r="BD317" s="197">
        <f t="shared" si="86"/>
        <v>1096.7220774487059</v>
      </c>
      <c r="BE317" s="197">
        <f t="shared" si="86"/>
        <v>1130.9511834740215</v>
      </c>
      <c r="BF317" s="197">
        <f t="shared" si="86"/>
        <v>1202.0242882673158</v>
      </c>
      <c r="BG317" s="197">
        <f t="shared" si="86"/>
        <v>1206.6118818173338</v>
      </c>
      <c r="BH317" s="197">
        <f t="shared" si="86"/>
        <v>1223.1810607730595</v>
      </c>
      <c r="BI317" s="197">
        <f t="shared" si="86"/>
        <v>1132.4707080738506</v>
      </c>
      <c r="BJ317" s="197">
        <f t="shared" si="86"/>
        <v>1084.9768790066435</v>
      </c>
      <c r="BK317" s="197">
        <f t="shared" si="86"/>
        <v>1195.5355741950693</v>
      </c>
      <c r="BL317" s="197">
        <f t="shared" si="86"/>
        <v>1382.4978411337945</v>
      </c>
      <c r="BM317" s="197">
        <f t="shared" si="86"/>
        <v>2036.8330250700596</v>
      </c>
      <c r="BN317" s="197">
        <f t="shared" si="86"/>
        <v>1311.107118251218</v>
      </c>
      <c r="BO317" s="197">
        <f t="shared" si="86"/>
        <v>1119.5955963251167</v>
      </c>
      <c r="BP317" s="197">
        <f t="shared" si="86"/>
        <v>1314.7871544937666</v>
      </c>
      <c r="BQ317" s="197">
        <f t="shared" si="86"/>
        <v>1189.8323640181459</v>
      </c>
      <c r="BR317" s="197">
        <f t="shared" si="86"/>
        <v>1385.3481095514128</v>
      </c>
      <c r="BS317" s="197">
        <f t="shared" ref="BS317:BU317" si="87">BS207</f>
        <v>1389.2604712617092</v>
      </c>
      <c r="BT317" s="197">
        <f t="shared" si="87"/>
        <v>1390.5713312992821</v>
      </c>
      <c r="BU317" s="197">
        <f t="shared" si="87"/>
        <v>1351.6287152528471</v>
      </c>
    </row>
    <row r="318" spans="2:73">
      <c r="B318" s="163" t="s">
        <v>131</v>
      </c>
      <c r="F318" s="197">
        <f>F228</f>
        <v>2221604.7827049997</v>
      </c>
      <c r="G318" s="197">
        <f t="shared" ref="G318:BR318" si="88">G228</f>
        <v>1270420.8888699999</v>
      </c>
      <c r="H318" s="197">
        <f t="shared" si="88"/>
        <v>1220489.006905</v>
      </c>
      <c r="I318" s="197">
        <f t="shared" si="88"/>
        <v>1242606.7953250001</v>
      </c>
      <c r="J318" s="197">
        <f t="shared" si="88"/>
        <v>1278419.8632099999</v>
      </c>
      <c r="K318" s="197">
        <f t="shared" si="88"/>
        <v>1293804.2075349998</v>
      </c>
      <c r="L318" s="197">
        <f t="shared" si="88"/>
        <v>1384101.6616700001</v>
      </c>
      <c r="M318" s="197">
        <f t="shared" si="88"/>
        <v>1314224.5385149999</v>
      </c>
      <c r="N318" s="197">
        <f t="shared" si="88"/>
        <v>1575604.1080308282</v>
      </c>
      <c r="O318" s="197">
        <f t="shared" si="88"/>
        <v>1560218.7029847037</v>
      </c>
      <c r="P318" s="197">
        <f t="shared" si="88"/>
        <v>1972255.3280742848</v>
      </c>
      <c r="Q318" s="197">
        <f t="shared" si="88"/>
        <v>4010031.9278893918</v>
      </c>
      <c r="R318" s="197">
        <f t="shared" si="88"/>
        <v>6356097.0691572186</v>
      </c>
      <c r="S318" s="197">
        <f t="shared" si="88"/>
        <v>3984236.7871517884</v>
      </c>
      <c r="T318" s="197">
        <f t="shared" si="88"/>
        <v>3636607.2825560877</v>
      </c>
      <c r="U318" s="197">
        <f t="shared" si="88"/>
        <v>1944409.2435432635</v>
      </c>
      <c r="V318" s="197">
        <f t="shared" si="88"/>
        <v>580554.36466812878</v>
      </c>
      <c r="W318" s="197">
        <f t="shared" si="88"/>
        <v>577330.46688941913</v>
      </c>
      <c r="X318" s="197">
        <f t="shared" si="88"/>
        <v>1118985.7174846921</v>
      </c>
      <c r="Y318" s="197">
        <f t="shared" si="88"/>
        <v>1739873.3287197684</v>
      </c>
      <c r="Z318" s="197">
        <f t="shared" si="88"/>
        <v>2538895.4440783355</v>
      </c>
      <c r="AA318" s="197">
        <f t="shared" si="88"/>
        <v>2763269.224041068</v>
      </c>
      <c r="AB318" s="197">
        <f t="shared" si="88"/>
        <v>3196807.3393667806</v>
      </c>
      <c r="AC318" s="197">
        <f t="shared" si="88"/>
        <v>3697757.4535579281</v>
      </c>
      <c r="AD318" s="197">
        <f t="shared" si="88"/>
        <v>5676856.9808795881</v>
      </c>
      <c r="AE318" s="197">
        <f t="shared" si="88"/>
        <v>3754621.957087738</v>
      </c>
      <c r="AF318" s="197">
        <f t="shared" si="88"/>
        <v>3337806.9338947437</v>
      </c>
      <c r="AG318" s="197">
        <f t="shared" si="88"/>
        <v>2676364.1453898801</v>
      </c>
      <c r="AH318" s="197">
        <f t="shared" si="88"/>
        <v>2495206.7352418359</v>
      </c>
      <c r="AI318" s="197">
        <f t="shared" si="88"/>
        <v>3315385.7158238124</v>
      </c>
      <c r="AJ318" s="197">
        <f t="shared" si="88"/>
        <v>3625003.7656720397</v>
      </c>
      <c r="AK318" s="197">
        <f t="shared" si="88"/>
        <v>3828467.1992861759</v>
      </c>
      <c r="AL318" s="197">
        <f t="shared" si="88"/>
        <v>3695839.3385561728</v>
      </c>
      <c r="AM318" s="197">
        <f t="shared" si="88"/>
        <v>3680474.049437548</v>
      </c>
      <c r="AN318" s="197">
        <f t="shared" si="88"/>
        <v>4278313.5026637847</v>
      </c>
      <c r="AO318" s="197">
        <f t="shared" si="88"/>
        <v>5428696.7100827442</v>
      </c>
      <c r="AP318" s="197">
        <f t="shared" si="88"/>
        <v>10310438.197628772</v>
      </c>
      <c r="AQ318" s="197">
        <f t="shared" si="88"/>
        <v>6806899.0272904197</v>
      </c>
      <c r="AR318" s="197">
        <f t="shared" si="88"/>
        <v>6890878.3253468554</v>
      </c>
      <c r="AS318" s="197">
        <f t="shared" si="88"/>
        <v>6986336.4103672402</v>
      </c>
      <c r="AT318" s="197">
        <f t="shared" si="88"/>
        <v>7287206.4450059989</v>
      </c>
      <c r="AU318" s="197">
        <f t="shared" si="88"/>
        <v>7448427.6454888005</v>
      </c>
      <c r="AV318" s="197">
        <f t="shared" si="88"/>
        <v>7305696.0079760002</v>
      </c>
      <c r="AW318" s="197">
        <f t="shared" si="88"/>
        <v>7286031.4667084198</v>
      </c>
      <c r="AX318" s="197">
        <f t="shared" si="88"/>
        <v>7177774.7694627997</v>
      </c>
      <c r="AY318" s="197">
        <f t="shared" si="88"/>
        <v>7221396.5048271762</v>
      </c>
      <c r="AZ318" s="197">
        <f t="shared" si="88"/>
        <v>7546138.3768324004</v>
      </c>
      <c r="BA318" s="197">
        <f t="shared" si="88"/>
        <v>9484662.6144705936</v>
      </c>
      <c r="BB318" s="197">
        <f t="shared" si="88"/>
        <v>11533370.821081599</v>
      </c>
      <c r="BC318" s="197">
        <f t="shared" si="88"/>
        <v>8379930.3917000005</v>
      </c>
      <c r="BD318" s="197">
        <f t="shared" si="88"/>
        <v>7661469.1860999996</v>
      </c>
      <c r="BE318" s="197">
        <f t="shared" si="88"/>
        <v>7703025.0830291156</v>
      </c>
      <c r="BF318" s="197">
        <f t="shared" si="88"/>
        <v>8149341.3674737923</v>
      </c>
      <c r="BG318" s="197">
        <f t="shared" si="88"/>
        <v>8176830.5231344756</v>
      </c>
      <c r="BH318" s="197">
        <f t="shared" si="88"/>
        <v>8085703.323077756</v>
      </c>
      <c r="BI318" s="197">
        <f t="shared" si="88"/>
        <v>8151099.223341546</v>
      </c>
      <c r="BJ318" s="197">
        <f t="shared" si="88"/>
        <v>7697680.4900528044</v>
      </c>
      <c r="BK318" s="197">
        <f t="shared" si="88"/>
        <v>7731936.8960314002</v>
      </c>
      <c r="BL318" s="197">
        <f t="shared" si="88"/>
        <v>8234945.7640115544</v>
      </c>
      <c r="BM318" s="197">
        <f t="shared" si="88"/>
        <v>11622198.114718225</v>
      </c>
      <c r="BN318" s="197">
        <f t="shared" si="88"/>
        <v>13964388.800905131</v>
      </c>
      <c r="BO318" s="197">
        <f t="shared" si="88"/>
        <v>10008344.878777204</v>
      </c>
      <c r="BP318" s="197">
        <f t="shared" si="88"/>
        <v>9857394.5193527769</v>
      </c>
      <c r="BQ318" s="197">
        <f t="shared" si="88"/>
        <v>10069703.992042625</v>
      </c>
      <c r="BR318" s="197">
        <f t="shared" si="88"/>
        <v>10071179.374952117</v>
      </c>
      <c r="BS318" s="197">
        <f t="shared" ref="BS318:BU318" si="89">BS228</f>
        <v>10470962.17300239</v>
      </c>
      <c r="BT318" s="197">
        <f t="shared" si="89"/>
        <v>10554968.698816482</v>
      </c>
      <c r="BU318" s="197">
        <f t="shared" si="89"/>
        <v>10376892.143617524</v>
      </c>
    </row>
    <row r="319" spans="2:73">
      <c r="B319" s="163" t="s">
        <v>139</v>
      </c>
      <c r="F319" s="197">
        <f>SUMPRODUCT(F11:F25,F211:F225,F232:F246)</f>
        <v>45398.942750000009</v>
      </c>
      <c r="G319" s="197">
        <f>SUMPRODUCT(G11:G25,G211:G225,G232:G246)</f>
        <v>-10546.344340000011</v>
      </c>
      <c r="H319" s="197">
        <f t="shared" ref="H319:BS319" si="90">SUMPRODUCT(H11:H25,H211:H225,H232:H246)</f>
        <v>19544.442644999992</v>
      </c>
      <c r="I319" s="197">
        <f t="shared" si="90"/>
        <v>31082.718064999997</v>
      </c>
      <c r="J319" s="197">
        <f t="shared" si="90"/>
        <v>-16240.741580000002</v>
      </c>
      <c r="K319" s="197">
        <f t="shared" si="90"/>
        <v>-45039.340779999977</v>
      </c>
      <c r="L319" s="197">
        <f t="shared" si="90"/>
        <v>11483.237429999999</v>
      </c>
      <c r="M319" s="197">
        <f t="shared" si="90"/>
        <v>35981.817934999999</v>
      </c>
      <c r="N319" s="197">
        <f t="shared" si="90"/>
        <v>7049.4902200399874</v>
      </c>
      <c r="O319" s="197">
        <f t="shared" si="90"/>
        <v>-9631.7354023039916</v>
      </c>
      <c r="P319" s="197">
        <f t="shared" si="90"/>
        <v>66461.837763027987</v>
      </c>
      <c r="Q319" s="197">
        <f t="shared" si="90"/>
        <v>86546.623457892012</v>
      </c>
      <c r="R319" s="197">
        <f t="shared" si="90"/>
        <v>475231.00199589576</v>
      </c>
      <c r="S319" s="197">
        <f t="shared" si="90"/>
        <v>120959.75849450399</v>
      </c>
      <c r="T319" s="197">
        <f t="shared" si="90"/>
        <v>436637.76006941998</v>
      </c>
      <c r="U319" s="197">
        <f t="shared" si="90"/>
        <v>1414940.0994497919</v>
      </c>
      <c r="V319" s="197">
        <f t="shared" si="90"/>
        <v>316018.63171022403</v>
      </c>
      <c r="W319" s="197">
        <f t="shared" si="90"/>
        <v>293445.351481096</v>
      </c>
      <c r="X319" s="197">
        <f t="shared" si="90"/>
        <v>384001.60067951598</v>
      </c>
      <c r="Y319" s="197">
        <f t="shared" si="90"/>
        <v>380606.96151729207</v>
      </c>
      <c r="Z319" s="197">
        <f t="shared" si="90"/>
        <v>302075.389226228</v>
      </c>
      <c r="AA319" s="197">
        <f t="shared" si="90"/>
        <v>181519.58533856401</v>
      </c>
      <c r="AB319" s="197">
        <f t="shared" si="90"/>
        <v>158322.32675875202</v>
      </c>
      <c r="AC319" s="197">
        <f t="shared" si="90"/>
        <v>275636.03729347198</v>
      </c>
      <c r="AD319" s="197">
        <f t="shared" si="90"/>
        <v>1154673.613147768</v>
      </c>
      <c r="AE319" s="197">
        <f t="shared" si="90"/>
        <v>393572.54213217989</v>
      </c>
      <c r="AF319" s="197">
        <f t="shared" si="90"/>
        <v>666321.6453899194</v>
      </c>
      <c r="AG319" s="197">
        <f t="shared" si="90"/>
        <v>665362.99782752467</v>
      </c>
      <c r="AH319" s="197">
        <f t="shared" si="90"/>
        <v>301363.60286010342</v>
      </c>
      <c r="AI319" s="197">
        <f t="shared" si="90"/>
        <v>285088.19469976297</v>
      </c>
      <c r="AJ319" s="197">
        <f t="shared" si="90"/>
        <v>-55299.494611858507</v>
      </c>
      <c r="AK319" s="197">
        <f t="shared" si="90"/>
        <v>-47052.237302799986</v>
      </c>
      <c r="AL319" s="197">
        <f t="shared" si="90"/>
        <v>-86757.754414400028</v>
      </c>
      <c r="AM319" s="197">
        <f t="shared" si="90"/>
        <v>-164601.21597190798</v>
      </c>
      <c r="AN319" s="197">
        <f t="shared" si="90"/>
        <v>-14865.310397199995</v>
      </c>
      <c r="AO319" s="197">
        <f t="shared" si="90"/>
        <v>-205506.70910260803</v>
      </c>
      <c r="AP319" s="197">
        <f t="shared" si="90"/>
        <v>906353.94116735202</v>
      </c>
      <c r="AQ319" s="197">
        <f t="shared" si="90"/>
        <v>333536.16444257594</v>
      </c>
      <c r="AR319" s="197">
        <f t="shared" si="90"/>
        <v>44958.251838750672</v>
      </c>
      <c r="AS319" s="197">
        <f t="shared" si="90"/>
        <v>448367.43876227096</v>
      </c>
      <c r="AT319" s="197">
        <f t="shared" si="90"/>
        <v>-12298.385452399991</v>
      </c>
      <c r="AU319" s="197">
        <f t="shared" si="90"/>
        <v>-198668.7979723</v>
      </c>
      <c r="AV319" s="197">
        <f t="shared" si="90"/>
        <v>-42949.337446688005</v>
      </c>
      <c r="AW319" s="197">
        <f t="shared" si="90"/>
        <v>-91918.287894120003</v>
      </c>
      <c r="AX319" s="197">
        <f t="shared" si="90"/>
        <v>134527.76495986551</v>
      </c>
      <c r="AY319" s="197">
        <f t="shared" si="90"/>
        <v>351437.98104963999</v>
      </c>
      <c r="AZ319" s="197">
        <f t="shared" si="90"/>
        <v>210381.73945198601</v>
      </c>
      <c r="BA319" s="197">
        <f t="shared" si="90"/>
        <v>98021.999004081736</v>
      </c>
      <c r="BB319" s="197">
        <f t="shared" si="90"/>
        <v>921747.9025332575</v>
      </c>
      <c r="BC319" s="197">
        <f t="shared" si="90"/>
        <v>305758.6116383</v>
      </c>
      <c r="BD319" s="197">
        <f t="shared" si="90"/>
        <v>115985.6724366</v>
      </c>
      <c r="BE319" s="197">
        <f t="shared" si="90"/>
        <v>397947.98825772369</v>
      </c>
      <c r="BF319" s="197">
        <f t="shared" si="90"/>
        <v>125516.79109029172</v>
      </c>
      <c r="BG319" s="197">
        <f t="shared" si="90"/>
        <v>91193.885338403954</v>
      </c>
      <c r="BH319" s="197">
        <f t="shared" si="90"/>
        <v>358799.0958230907</v>
      </c>
      <c r="BI319" s="197">
        <f t="shared" si="90"/>
        <v>25861.912470812324</v>
      </c>
      <c r="BJ319" s="197">
        <f t="shared" si="90"/>
        <v>282515.80690373038</v>
      </c>
      <c r="BK319" s="197">
        <f t="shared" si="90"/>
        <v>-31241.877291707744</v>
      </c>
      <c r="BL319" s="197">
        <f t="shared" si="90"/>
        <v>434484.31034417887</v>
      </c>
      <c r="BM319" s="197">
        <f t="shared" si="90"/>
        <v>-176078.12270336147</v>
      </c>
      <c r="BN319" s="197">
        <f t="shared" si="90"/>
        <v>993251.4644888771</v>
      </c>
      <c r="BO319" s="197">
        <f t="shared" si="90"/>
        <v>-336973.26890929701</v>
      </c>
      <c r="BP319" s="197">
        <f t="shared" si="90"/>
        <v>-39428.172008220754</v>
      </c>
      <c r="BQ319" s="197">
        <f t="shared" si="90"/>
        <v>-8243.4532192790102</v>
      </c>
      <c r="BR319" s="197">
        <f t="shared" si="90"/>
        <v>118503.99768840168</v>
      </c>
      <c r="BS319" s="197">
        <f t="shared" si="90"/>
        <v>353415.74421973957</v>
      </c>
      <c r="BT319" s="197">
        <f t="shared" ref="BT319:BU319" si="91">SUMPRODUCT(BT11:BT25,BT211:BT225,BT232:BT246)</f>
        <v>-149415.65353608874</v>
      </c>
      <c r="BU319" s="197">
        <f t="shared" si="91"/>
        <v>286188.48736665526</v>
      </c>
    </row>
    <row r="320" spans="2:73">
      <c r="B320" s="163" t="s">
        <v>140</v>
      </c>
      <c r="F320" s="164">
        <f>F248</f>
        <v>2.043520211309718E-2</v>
      </c>
      <c r="G320" s="164">
        <f t="shared" ref="G320:BR320" si="92">G248</f>
        <v>-8.3014569678405217E-3</v>
      </c>
      <c r="H320" s="164">
        <f t="shared" si="92"/>
        <v>1.601361629185185E-2</v>
      </c>
      <c r="I320" s="164">
        <f t="shared" si="92"/>
        <v>2.5014122071391382E-2</v>
      </c>
      <c r="J320" s="164">
        <f t="shared" si="92"/>
        <v>-1.2703761923114154E-2</v>
      </c>
      <c r="K320" s="164">
        <f t="shared" si="92"/>
        <v>-3.4811558439596109E-2</v>
      </c>
      <c r="L320" s="164">
        <f t="shared" si="92"/>
        <v>8.2965274502631511E-3</v>
      </c>
      <c r="M320" s="164">
        <f t="shared" si="92"/>
        <v>2.7378744560391056E-2</v>
      </c>
      <c r="N320" s="164">
        <f t="shared" si="92"/>
        <v>4.4741506982044861E-3</v>
      </c>
      <c r="O320" s="164">
        <f t="shared" si="92"/>
        <v>-6.1733238961169026E-3</v>
      </c>
      <c r="P320" s="164">
        <f t="shared" si="92"/>
        <v>3.3698394329055505E-2</v>
      </c>
      <c r="Q320" s="164">
        <f t="shared" si="92"/>
        <v>2.158252727514922E-2</v>
      </c>
      <c r="R320" s="164">
        <f t="shared" si="92"/>
        <v>7.4767738255908781E-2</v>
      </c>
      <c r="S320" s="164">
        <f t="shared" si="92"/>
        <v>3.0359580756989725E-2</v>
      </c>
      <c r="T320" s="164">
        <f t="shared" si="92"/>
        <v>0.12006733918283234</v>
      </c>
      <c r="U320" s="164">
        <f t="shared" si="92"/>
        <v>0.72769665344285805</v>
      </c>
      <c r="V320" s="164">
        <f t="shared" si="92"/>
        <v>0.54433942959136072</v>
      </c>
      <c r="W320" s="164">
        <f t="shared" si="92"/>
        <v>0.50827969128693484</v>
      </c>
      <c r="X320" s="164">
        <f t="shared" si="92"/>
        <v>0.34316934942001992</v>
      </c>
      <c r="Y320" s="164">
        <f t="shared" si="92"/>
        <v>0.21875555837007393</v>
      </c>
      <c r="Z320" s="164">
        <f t="shared" si="92"/>
        <v>0.11897905836602372</v>
      </c>
      <c r="AA320" s="164">
        <f t="shared" si="92"/>
        <v>6.5690155616869514E-2</v>
      </c>
      <c r="AB320" s="164">
        <f t="shared" si="92"/>
        <v>4.9525138662285577E-2</v>
      </c>
      <c r="AC320" s="164">
        <f t="shared" si="92"/>
        <v>7.4541405366720048E-2</v>
      </c>
      <c r="AD320" s="164">
        <f t="shared" si="92"/>
        <v>0.20340015910861639</v>
      </c>
      <c r="AE320" s="164">
        <f t="shared" si="92"/>
        <v>0.10482348066739942</v>
      </c>
      <c r="AF320" s="164">
        <f t="shared" si="92"/>
        <v>0.19962857606398976</v>
      </c>
      <c r="AG320" s="164">
        <f t="shared" si="92"/>
        <v>0.24860705108967818</v>
      </c>
      <c r="AH320" s="164">
        <f t="shared" si="92"/>
        <v>0.12077700761371789</v>
      </c>
      <c r="AI320" s="164">
        <f t="shared" si="92"/>
        <v>8.5989450138209272E-2</v>
      </c>
      <c r="AJ320" s="164">
        <f t="shared" si="92"/>
        <v>-1.5255017149370205E-2</v>
      </c>
      <c r="AK320" s="164">
        <f t="shared" si="92"/>
        <v>-1.2290098061065527E-2</v>
      </c>
      <c r="AL320" s="164">
        <f t="shared" si="92"/>
        <v>-2.347443881267117E-2</v>
      </c>
      <c r="AM320" s="164">
        <f t="shared" si="92"/>
        <v>-4.4722830200925455E-2</v>
      </c>
      <c r="AN320" s="164">
        <f t="shared" si="92"/>
        <v>-3.4745724893569595E-3</v>
      </c>
      <c r="AO320" s="164">
        <f t="shared" si="92"/>
        <v>-3.7855625406539924E-2</v>
      </c>
      <c r="AP320" s="164">
        <f t="shared" si="92"/>
        <v>8.7906442363991699E-2</v>
      </c>
      <c r="AQ320" s="164">
        <f t="shared" si="92"/>
        <v>4.8999722649822337E-2</v>
      </c>
      <c r="AR320" s="164">
        <f t="shared" si="92"/>
        <v>6.5243136964673728E-3</v>
      </c>
      <c r="AS320" s="164">
        <f t="shared" si="92"/>
        <v>6.4177762481767223E-2</v>
      </c>
      <c r="AT320" s="164">
        <f t="shared" si="92"/>
        <v>-1.6876680447043197E-3</v>
      </c>
      <c r="AU320" s="164">
        <f t="shared" si="92"/>
        <v>-2.6672582111021154E-2</v>
      </c>
      <c r="AV320" s="164">
        <f t="shared" si="92"/>
        <v>-5.8788837367169432E-3</v>
      </c>
      <c r="AW320" s="164">
        <f t="shared" si="92"/>
        <v>-1.2615686373867055E-2</v>
      </c>
      <c r="AX320" s="164">
        <f t="shared" si="92"/>
        <v>1.8742266131308808E-2</v>
      </c>
      <c r="AY320" s="164">
        <f t="shared" si="92"/>
        <v>4.8666207542366578E-2</v>
      </c>
      <c r="AZ320" s="164">
        <f t="shared" si="92"/>
        <v>2.7879390616250103E-2</v>
      </c>
      <c r="BA320" s="164">
        <f t="shared" si="92"/>
        <v>1.0334790280735045E-2</v>
      </c>
      <c r="BB320" s="164">
        <f t="shared" si="92"/>
        <v>7.9920078599086952E-2</v>
      </c>
      <c r="BC320" s="164">
        <f t="shared" si="92"/>
        <v>3.6487010911348643E-2</v>
      </c>
      <c r="BD320" s="164">
        <f t="shared" si="92"/>
        <v>1.5138829070412465E-2</v>
      </c>
      <c r="BE320" s="164">
        <f t="shared" si="92"/>
        <v>5.1661260864184509E-2</v>
      </c>
      <c r="BF320" s="164">
        <f t="shared" si="92"/>
        <v>1.5402077963166803E-2</v>
      </c>
      <c r="BG320" s="164">
        <f t="shared" si="92"/>
        <v>1.1152718046484107E-2</v>
      </c>
      <c r="BH320" s="164">
        <f t="shared" si="92"/>
        <v>4.4374506642981405E-2</v>
      </c>
      <c r="BI320" s="164">
        <f t="shared" si="92"/>
        <v>3.1728128639084609E-3</v>
      </c>
      <c r="BJ320" s="164">
        <f t="shared" si="92"/>
        <v>3.6701420287423799E-2</v>
      </c>
      <c r="BK320" s="164">
        <f t="shared" si="92"/>
        <v>-4.0406275570799514E-3</v>
      </c>
      <c r="BL320" s="164">
        <f t="shared" si="92"/>
        <v>5.2761040909700546E-2</v>
      </c>
      <c r="BM320" s="164">
        <f t="shared" si="92"/>
        <v>-1.5150156705759308E-2</v>
      </c>
      <c r="BN320" s="164">
        <f t="shared" si="92"/>
        <v>7.1127457037324648E-2</v>
      </c>
      <c r="BO320" s="164">
        <f t="shared" si="92"/>
        <v>-3.3669230326370175E-2</v>
      </c>
      <c r="BP320" s="164">
        <f t="shared" si="92"/>
        <v>-3.9998573589412906E-3</v>
      </c>
      <c r="BQ320" s="164">
        <f t="shared" si="92"/>
        <v>-8.1863908073099548E-4</v>
      </c>
      <c r="BR320" s="164">
        <f t="shared" si="92"/>
        <v>1.1766645521489889E-2</v>
      </c>
      <c r="BS320" s="164">
        <f t="shared" ref="BS320:BU320" si="93">BS248</f>
        <v>3.3751983664974221E-2</v>
      </c>
      <c r="BT320" s="164">
        <f t="shared" si="93"/>
        <v>-1.4155954205041135E-2</v>
      </c>
      <c r="BU320" s="164">
        <f t="shared" si="93"/>
        <v>2.7579402715742801E-2</v>
      </c>
    </row>
    <row r="321" spans="2:73">
      <c r="B321" s="163" t="s">
        <v>134</v>
      </c>
      <c r="E321" s="164"/>
      <c r="F321" s="164">
        <f>F268</f>
        <v>6.7000000000000002E-3</v>
      </c>
      <c r="G321" s="164">
        <f t="shared" ref="G321:BR321" si="94">G268</f>
        <v>0.1086</v>
      </c>
      <c r="H321" s="164">
        <f t="shared" si="94"/>
        <v>-3.76622239988414E-2</v>
      </c>
      <c r="I321" s="164">
        <f t="shared" si="94"/>
        <v>0.12959999999999999</v>
      </c>
      <c r="J321" s="164">
        <f t="shared" si="94"/>
        <v>1.89E-2</v>
      </c>
      <c r="K321" s="164">
        <f t="shared" si="94"/>
        <v>9.870000000000001E-2</v>
      </c>
      <c r="L321" s="164">
        <f t="shared" si="94"/>
        <v>0.13539999999999999</v>
      </c>
      <c r="M321" s="164">
        <f t="shared" si="94"/>
        <v>8.3299999999999999E-2</v>
      </c>
      <c r="N321" s="164">
        <f t="shared" si="94"/>
        <v>5.6687491400484367E-2</v>
      </c>
      <c r="O321" s="164">
        <f t="shared" si="94"/>
        <v>0.12779245891506594</v>
      </c>
      <c r="P321" s="164">
        <f t="shared" si="94"/>
        <v>3.8119344219681557E-2</v>
      </c>
      <c r="Q321" s="164">
        <f t="shared" si="94"/>
        <v>3.2200412102343527E-2</v>
      </c>
      <c r="R321" s="164">
        <f t="shared" si="94"/>
        <v>6.7774814955359364E-2</v>
      </c>
      <c r="S321" s="164">
        <f t="shared" si="94"/>
        <v>0.10559504204316852</v>
      </c>
      <c r="T321" s="164">
        <f t="shared" si="94"/>
        <v>-0.43320721946208018</v>
      </c>
      <c r="U321" s="164">
        <f t="shared" si="94"/>
        <v>-0.8112463377678002</v>
      </c>
      <c r="V321" s="164">
        <f t="shared" si="94"/>
        <v>-0.50129892112095575</v>
      </c>
      <c r="W321" s="164">
        <f t="shared" si="94"/>
        <v>-0.41317514749681505</v>
      </c>
      <c r="X321" s="164">
        <f t="shared" si="94"/>
        <v>-0.46754292077289783</v>
      </c>
      <c r="Y321" s="164">
        <f t="shared" si="94"/>
        <v>-0.13061635870450511</v>
      </c>
      <c r="Z321" s="164">
        <f t="shared" si="94"/>
        <v>-9.3548931408398664E-2</v>
      </c>
      <c r="AA321" s="164">
        <f t="shared" si="94"/>
        <v>-3.8944267704869535E-2</v>
      </c>
      <c r="AB321" s="164">
        <f t="shared" si="94"/>
        <v>-5.9172521930153398E-2</v>
      </c>
      <c r="AC321" s="164">
        <f t="shared" si="94"/>
        <v>-0.10169294451118562</v>
      </c>
      <c r="AD321" s="164">
        <f t="shared" si="94"/>
        <v>-0.20758138301237863</v>
      </c>
      <c r="AE321" s="164">
        <f t="shared" si="94"/>
        <v>-0.16805899994090104</v>
      </c>
      <c r="AF321" s="164">
        <f t="shared" si="94"/>
        <v>0.33032016876412734</v>
      </c>
      <c r="AG321" s="164">
        <f t="shared" si="94"/>
        <v>44.163467446858853</v>
      </c>
      <c r="AH321" s="164">
        <f t="shared" si="94"/>
        <v>14.778996167167808</v>
      </c>
      <c r="AI321" s="164">
        <f t="shared" si="94"/>
        <v>4.7868722056325606</v>
      </c>
      <c r="AJ321" s="164">
        <f t="shared" si="94"/>
        <v>0.85480043981328735</v>
      </c>
      <c r="AK321" s="164">
        <f t="shared" si="94"/>
        <v>0.50146966059631159</v>
      </c>
      <c r="AL321" s="164">
        <f t="shared" si="94"/>
        <v>6.8353525727726044E-2</v>
      </c>
      <c r="AM321" s="164">
        <f t="shared" si="94"/>
        <v>0.11038160053658984</v>
      </c>
      <c r="AN321" s="164">
        <f t="shared" si="94"/>
        <v>8.6095174474348085E-2</v>
      </c>
      <c r="AO321" s="164">
        <f t="shared" si="94"/>
        <v>9.2501425184732713E-2</v>
      </c>
      <c r="AP321" s="164">
        <f t="shared" si="94"/>
        <v>0.12687934170431664</v>
      </c>
      <c r="AQ321" s="164">
        <f t="shared" si="94"/>
        <v>0.13732342116364202</v>
      </c>
      <c r="AR321" s="164">
        <f t="shared" si="94"/>
        <v>0.60145663688389894</v>
      </c>
      <c r="AS321" s="164">
        <f t="shared" si="94"/>
        <v>0.74938012970008183</v>
      </c>
      <c r="AT321" s="164">
        <f t="shared" si="94"/>
        <v>0.30010946234682723</v>
      </c>
      <c r="AU321" s="164">
        <f t="shared" si="94"/>
        <v>0.21764962480388417</v>
      </c>
      <c r="AV321" s="164">
        <f t="shared" si="94"/>
        <v>0.10399742822008719</v>
      </c>
      <c r="AW321" s="164">
        <f t="shared" si="94"/>
        <v>0.12942356275789607</v>
      </c>
      <c r="AX321" s="164">
        <f t="shared" si="94"/>
        <v>0.12730081890972483</v>
      </c>
      <c r="AY321" s="164">
        <f t="shared" si="94"/>
        <v>9.4208776620232526E-2</v>
      </c>
      <c r="AZ321" s="164">
        <f t="shared" si="94"/>
        <v>6.7923476583259507E-2</v>
      </c>
      <c r="BA321" s="164">
        <f t="shared" si="94"/>
        <v>7.9623651372863424E-2</v>
      </c>
      <c r="BB321" s="164">
        <f t="shared" si="94"/>
        <v>0.19095442806317389</v>
      </c>
      <c r="BC321" s="164">
        <f t="shared" si="94"/>
        <v>6.4991842082430556E-2</v>
      </c>
      <c r="BD321" s="164">
        <f t="shared" si="94"/>
        <v>8.5473949892518025E-2</v>
      </c>
      <c r="BE321" s="164">
        <f t="shared" si="94"/>
        <v>7.2591102595971225E-3</v>
      </c>
      <c r="BF321" s="164">
        <f t="shared" si="94"/>
        <v>-7.2125305265726023E-3</v>
      </c>
      <c r="BG321" s="164">
        <f t="shared" si="94"/>
        <v>6.3255053622667423E-2</v>
      </c>
      <c r="BH321" s="164">
        <f t="shared" si="94"/>
        <v>7.9530184305918961E-2</v>
      </c>
      <c r="BI321" s="164">
        <f t="shared" si="94"/>
        <v>2.7597024280137258E-2</v>
      </c>
      <c r="BJ321" s="164">
        <f t="shared" si="94"/>
        <v>3.2499073952576618E-2</v>
      </c>
      <c r="BK321" s="164">
        <f t="shared" si="94"/>
        <v>5.9788663501310199E-3</v>
      </c>
      <c r="BL321" s="164">
        <f t="shared" si="94"/>
        <v>6.0880390066653432E-2</v>
      </c>
      <c r="BM321" s="164">
        <f t="shared" si="94"/>
        <v>6.7690310250868371E-2</v>
      </c>
      <c r="BN321" s="164">
        <f t="shared" si="94"/>
        <v>3.8721301150689995E-2</v>
      </c>
      <c r="BO321" s="164">
        <f t="shared" si="94"/>
        <v>6.58284192751976E-2</v>
      </c>
      <c r="BP321" s="164">
        <f t="shared" si="94"/>
        <v>0.14943405398188425</v>
      </c>
      <c r="BQ321" s="164">
        <f t="shared" si="94"/>
        <v>-1.2968641795819637E-2</v>
      </c>
      <c r="BR321" s="164">
        <f t="shared" si="94"/>
        <v>9.4463961833713014E-2</v>
      </c>
      <c r="BS321" s="164">
        <f t="shared" ref="BS321:BU321" si="95">BS268</f>
        <v>9.2880602832008066E-2</v>
      </c>
      <c r="BT321" s="164">
        <f t="shared" si="95"/>
        <v>6.4334976585258385E-2</v>
      </c>
      <c r="BU321" s="164">
        <f t="shared" si="95"/>
        <v>0.11336205145981443</v>
      </c>
    </row>
    <row r="322" spans="2:73">
      <c r="B322" s="163" t="s">
        <v>135</v>
      </c>
      <c r="F322" s="164">
        <f>F288</f>
        <v>4.02E-2</v>
      </c>
      <c r="G322" s="164">
        <f t="shared" ref="G322:BR322" si="96">G288</f>
        <v>9.9299999999999999E-2</v>
      </c>
      <c r="H322" s="164">
        <f t="shared" si="96"/>
        <v>2.9703315282395604E-2</v>
      </c>
      <c r="I322" s="164">
        <f t="shared" si="96"/>
        <v>8.0899999999999986E-2</v>
      </c>
      <c r="J322" s="164">
        <f t="shared" si="96"/>
        <v>0.10860000000000003</v>
      </c>
      <c r="K322" s="164">
        <f t="shared" si="96"/>
        <v>0.10379999999999999</v>
      </c>
      <c r="L322" s="164">
        <f t="shared" si="96"/>
        <v>0.10289999999999998</v>
      </c>
      <c r="M322" s="164">
        <f t="shared" si="96"/>
        <v>7.5300000000000006E-2</v>
      </c>
      <c r="N322" s="164">
        <f t="shared" si="96"/>
        <v>5.0889827784112017E-2</v>
      </c>
      <c r="O322" s="164">
        <f t="shared" si="96"/>
        <v>7.820933515756634E-2</v>
      </c>
      <c r="P322" s="164">
        <f t="shared" si="96"/>
        <v>2.0774469336700751E-2</v>
      </c>
      <c r="Q322" s="164">
        <f t="shared" si="96"/>
        <v>3.4051037573877799E-2</v>
      </c>
      <c r="R322" s="164">
        <f t="shared" si="96"/>
        <v>7.2072046163434753E-2</v>
      </c>
      <c r="S322" s="164">
        <f t="shared" si="96"/>
        <v>7.1180256378244017E-2</v>
      </c>
      <c r="T322" s="164">
        <f t="shared" si="96"/>
        <v>-0.23474893539581415</v>
      </c>
      <c r="U322" s="164">
        <f t="shared" si="96"/>
        <v>-0.5289861426695367</v>
      </c>
      <c r="V322" s="164">
        <f t="shared" si="96"/>
        <v>-0.144180766728843</v>
      </c>
      <c r="W322" s="164">
        <f t="shared" si="96"/>
        <v>-0.14935504867942687</v>
      </c>
      <c r="X322" s="164">
        <f t="shared" si="96"/>
        <v>-0.25381220698363499</v>
      </c>
      <c r="Y322" s="164">
        <f t="shared" si="96"/>
        <v>-0.16012791830148296</v>
      </c>
      <c r="Z322" s="164">
        <f t="shared" si="96"/>
        <v>-0.11047940921169551</v>
      </c>
      <c r="AA322" s="164">
        <f t="shared" si="96"/>
        <v>-7.5525549071461751E-2</v>
      </c>
      <c r="AB322" s="164">
        <f t="shared" si="96"/>
        <v>-1.0918657111684882E-2</v>
      </c>
      <c r="AC322" s="164">
        <f t="shared" si="96"/>
        <v>-2.3073891483695038E-2</v>
      </c>
      <c r="AD322" s="164">
        <f t="shared" si="96"/>
        <v>3.5286829928054618E-2</v>
      </c>
      <c r="AE322" s="164">
        <f t="shared" si="96"/>
        <v>2.9336784320543898E-2</v>
      </c>
      <c r="AF322" s="164">
        <f t="shared" si="96"/>
        <v>0.13619071354760837</v>
      </c>
      <c r="AG322" s="164">
        <f t="shared" si="96"/>
        <v>115.97006826688204</v>
      </c>
      <c r="AH322" s="164">
        <f t="shared" si="96"/>
        <v>21.730307438091039</v>
      </c>
      <c r="AI322" s="164">
        <f t="shared" si="96"/>
        <v>10.968913359990408</v>
      </c>
      <c r="AJ322" s="164">
        <f t="shared" si="96"/>
        <v>1.0751162511754457</v>
      </c>
      <c r="AK322" s="164">
        <f t="shared" si="96"/>
        <v>0.79372550833107069</v>
      </c>
      <c r="AL322" s="164">
        <f t="shared" si="96"/>
        <v>0.24235470994117886</v>
      </c>
      <c r="AM322" s="164">
        <f t="shared" si="96"/>
        <v>0.26830209633477797</v>
      </c>
      <c r="AN322" s="164">
        <f t="shared" si="96"/>
        <v>0.19432418830039952</v>
      </c>
      <c r="AO322" s="164">
        <f t="shared" si="96"/>
        <v>0.23811007110310956</v>
      </c>
      <c r="AP322" s="164">
        <f t="shared" si="96"/>
        <v>0.20740131899314387</v>
      </c>
      <c r="AQ322" s="164">
        <f t="shared" si="96"/>
        <v>0.20403071693501254</v>
      </c>
      <c r="AR322" s="164">
        <f t="shared" si="96"/>
        <v>0.4707301503173541</v>
      </c>
      <c r="AS322" s="164">
        <f t="shared" si="96"/>
        <v>0.28228432472469195</v>
      </c>
      <c r="AT322" s="164">
        <f t="shared" si="96"/>
        <v>0.24301375608678619</v>
      </c>
      <c r="AU322" s="164">
        <f t="shared" si="96"/>
        <v>0.19995304457645832</v>
      </c>
      <c r="AV322" s="164">
        <f t="shared" si="96"/>
        <v>0.13712061984566726</v>
      </c>
      <c r="AW322" s="164">
        <f t="shared" si="96"/>
        <v>0.15855236205658021</v>
      </c>
      <c r="AX322" s="164">
        <f t="shared" si="96"/>
        <v>0.125529033284425</v>
      </c>
      <c r="AY322" s="164">
        <f t="shared" si="96"/>
        <v>0.11325645723031391</v>
      </c>
      <c r="AZ322" s="164">
        <f t="shared" si="96"/>
        <v>0.1064011213545481</v>
      </c>
      <c r="BA322" s="164">
        <f t="shared" si="96"/>
        <v>0.12118847801154774</v>
      </c>
      <c r="BB322" s="164">
        <f t="shared" si="96"/>
        <v>8.9805638440526331E-2</v>
      </c>
      <c r="BC322" s="164">
        <f t="shared" si="96"/>
        <v>6.508899922207452E-2</v>
      </c>
      <c r="BD322" s="164">
        <f t="shared" si="96"/>
        <v>6.321401943650376E-2</v>
      </c>
      <c r="BE322" s="164">
        <f t="shared" si="96"/>
        <v>8.9335348788666363E-2</v>
      </c>
      <c r="BF322" s="164">
        <f t="shared" si="96"/>
        <v>4.9382544041023956E-2</v>
      </c>
      <c r="BG322" s="164">
        <f t="shared" si="96"/>
        <v>7.119425637362739E-2</v>
      </c>
      <c r="BH322" s="164">
        <f t="shared" si="96"/>
        <v>5.0501821715758781E-2</v>
      </c>
      <c r="BI322" s="164">
        <f t="shared" si="96"/>
        <v>3.6447850215778899E-2</v>
      </c>
      <c r="BJ322" s="164">
        <f t="shared" si="96"/>
        <v>2.4723243096927677E-2</v>
      </c>
      <c r="BK322" s="164">
        <f t="shared" si="96"/>
        <v>2.0328901206125311E-2</v>
      </c>
      <c r="BL322" s="164">
        <f t="shared" si="96"/>
        <v>2.2980690030726583E-2</v>
      </c>
      <c r="BM322" s="164">
        <f t="shared" si="96"/>
        <v>4.5192202218913111E-2</v>
      </c>
      <c r="BN322" s="164">
        <f t="shared" si="96"/>
        <v>2.2764161658064816E-2</v>
      </c>
      <c r="BO322" s="164">
        <f t="shared" si="96"/>
        <v>2.9768732922447642E-2</v>
      </c>
      <c r="BP322" s="164">
        <f t="shared" si="96"/>
        <v>4.9056615463958612E-2</v>
      </c>
      <c r="BQ322" s="164">
        <f t="shared" si="96"/>
        <v>-4.122557563218656E-2</v>
      </c>
      <c r="BR322" s="164">
        <f t="shared" si="96"/>
        <v>2.0144990770978796E-2</v>
      </c>
      <c r="BS322" s="164">
        <f t="shared" ref="BS322:BU322" si="97">BS288</f>
        <v>4.5942047552147668E-2</v>
      </c>
      <c r="BT322" s="164">
        <f t="shared" si="97"/>
        <v>2.9664010106605371E-2</v>
      </c>
      <c r="BU322" s="164">
        <f t="shared" si="97"/>
        <v>2.3796370707056751E-2</v>
      </c>
    </row>
    <row r="323" spans="2:73">
      <c r="B323" s="163" t="s">
        <v>136</v>
      </c>
      <c r="E323" s="197"/>
      <c r="F323" s="197">
        <f>F309</f>
        <v>183515.81149999998</v>
      </c>
      <c r="G323" s="197">
        <f t="shared" ref="G323:BR323" si="98">G309</f>
        <v>163452.36599999998</v>
      </c>
      <c r="H323" s="197">
        <f t="shared" si="98"/>
        <v>166680.9725</v>
      </c>
      <c r="I323" s="197">
        <f t="shared" si="98"/>
        <v>176587.70499999999</v>
      </c>
      <c r="J323" s="197">
        <f t="shared" si="98"/>
        <v>184933.777</v>
      </c>
      <c r="K323" s="197">
        <f t="shared" si="98"/>
        <v>164648.3615</v>
      </c>
      <c r="L323" s="197">
        <f t="shared" si="98"/>
        <v>175261.6985</v>
      </c>
      <c r="M323" s="197">
        <f t="shared" si="98"/>
        <v>169550.19899999999</v>
      </c>
      <c r="N323" s="197">
        <f t="shared" si="98"/>
        <v>175723.09701919998</v>
      </c>
      <c r="O323" s="197">
        <f t="shared" si="98"/>
        <v>197801.9940832</v>
      </c>
      <c r="P323" s="197">
        <f t="shared" si="98"/>
        <v>252103.12319039999</v>
      </c>
      <c r="Q323" s="197">
        <f t="shared" si="98"/>
        <v>446936.91515760007</v>
      </c>
      <c r="R323" s="197">
        <f t="shared" si="98"/>
        <v>387097.65629479999</v>
      </c>
      <c r="S323" s="197">
        <f t="shared" si="98"/>
        <v>345852.61862160004</v>
      </c>
      <c r="T323" s="197">
        <f t="shared" si="98"/>
        <v>222355.3711436</v>
      </c>
      <c r="U323" s="197">
        <f t="shared" si="98"/>
        <v>35347.314127199999</v>
      </c>
      <c r="V323" s="197">
        <f t="shared" si="98"/>
        <v>40750.979999200004</v>
      </c>
      <c r="W323" s="197">
        <f t="shared" si="98"/>
        <v>64246.62040800001</v>
      </c>
      <c r="X323" s="197">
        <f t="shared" si="98"/>
        <v>133745.36454719998</v>
      </c>
      <c r="Y323" s="197">
        <f t="shared" si="98"/>
        <v>205741.1920336</v>
      </c>
      <c r="Z323" s="197">
        <f t="shared" si="98"/>
        <v>244388.44604279997</v>
      </c>
      <c r="AA323" s="197">
        <f t="shared" si="98"/>
        <v>306509.67599880003</v>
      </c>
      <c r="AB323" s="197">
        <f t="shared" si="98"/>
        <v>298947.79359839996</v>
      </c>
      <c r="AC323" s="197">
        <f t="shared" si="98"/>
        <v>359000.52689079999</v>
      </c>
      <c r="AD323" s="197">
        <f t="shared" si="98"/>
        <v>270573.36591280001</v>
      </c>
      <c r="AE323" s="197">
        <f t="shared" si="98"/>
        <v>251989.57062760001</v>
      </c>
      <c r="AF323" s="197">
        <f t="shared" si="98"/>
        <v>215827.98134399997</v>
      </c>
      <c r="AG323" s="197">
        <f t="shared" si="98"/>
        <v>209642.925192</v>
      </c>
      <c r="AH323" s="197">
        <f t="shared" si="98"/>
        <v>285539.70362640003</v>
      </c>
      <c r="AI323" s="197">
        <f t="shared" si="98"/>
        <v>266542.36738720001</v>
      </c>
      <c r="AJ323" s="197">
        <f t="shared" si="98"/>
        <v>316540.1046808</v>
      </c>
      <c r="AK323" s="197">
        <f t="shared" si="98"/>
        <v>316570.53863960004</v>
      </c>
      <c r="AL323" s="197">
        <f t="shared" si="98"/>
        <v>304565.34734400001</v>
      </c>
      <c r="AM323" s="197">
        <f t="shared" si="98"/>
        <v>325489.4480344</v>
      </c>
      <c r="AN323" s="197">
        <f t="shared" si="98"/>
        <v>330608.37359999999</v>
      </c>
      <c r="AO323" s="197">
        <f t="shared" si="98"/>
        <v>451041.70828079997</v>
      </c>
      <c r="AP323" s="197">
        <f t="shared" si="98"/>
        <v>369388.78080120002</v>
      </c>
      <c r="AQ323" s="197">
        <f t="shared" si="98"/>
        <v>379689.62248119991</v>
      </c>
      <c r="AR323" s="197">
        <f t="shared" si="98"/>
        <v>391285.45437200001</v>
      </c>
      <c r="AS323" s="197">
        <f t="shared" si="98"/>
        <v>357422.26678519999</v>
      </c>
      <c r="AT323" s="197">
        <f t="shared" si="98"/>
        <v>410268.6448292</v>
      </c>
      <c r="AU323" s="197">
        <f t="shared" si="98"/>
        <v>388857.48660440004</v>
      </c>
      <c r="AV323" s="197">
        <f t="shared" si="98"/>
        <v>407254.17088280001</v>
      </c>
      <c r="AW323" s="197">
        <f t="shared" si="98"/>
        <v>387424.47811719996</v>
      </c>
      <c r="AX323" s="197">
        <f t="shared" si="98"/>
        <v>377350.7057932</v>
      </c>
      <c r="AY323" s="197">
        <f t="shared" si="98"/>
        <v>405250.30300680001</v>
      </c>
      <c r="AZ323" s="197">
        <f t="shared" si="98"/>
        <v>408047.15304160002</v>
      </c>
      <c r="BA323" s="197">
        <f t="shared" si="98"/>
        <v>547680.82576479996</v>
      </c>
      <c r="BB323" s="197">
        <f t="shared" si="98"/>
        <v>440813.34750040004</v>
      </c>
      <c r="BC323" s="197">
        <f t="shared" si="98"/>
        <v>383781.68030000001</v>
      </c>
      <c r="BD323" s="197">
        <f t="shared" si="98"/>
        <v>426080.98319999996</v>
      </c>
      <c r="BE323" s="197">
        <f t="shared" si="98"/>
        <v>419233.21438120003</v>
      </c>
      <c r="BF323" s="197">
        <f t="shared" si="98"/>
        <v>443385.54301080003</v>
      </c>
      <c r="BG323" s="197">
        <f t="shared" si="98"/>
        <v>427827.10736959998</v>
      </c>
      <c r="BH323" s="197">
        <f t="shared" si="98"/>
        <v>458813.4678024</v>
      </c>
      <c r="BI323" s="197">
        <f t="shared" si="98"/>
        <v>419903.64834440011</v>
      </c>
      <c r="BJ323" s="197">
        <f t="shared" si="98"/>
        <v>406561.40636839997</v>
      </c>
      <c r="BK323" s="197">
        <f t="shared" si="98"/>
        <v>440748.99329279998</v>
      </c>
      <c r="BL323" s="197">
        <f t="shared" si="98"/>
        <v>440823.4488368</v>
      </c>
      <c r="BM323" s="197">
        <f t="shared" si="98"/>
        <v>604641.72006319999</v>
      </c>
      <c r="BN323" s="197">
        <f t="shared" si="98"/>
        <v>548880.93965239997</v>
      </c>
      <c r="BO323" s="197">
        <f t="shared" si="98"/>
        <v>476947.89110120008</v>
      </c>
      <c r="BP323" s="197">
        <f t="shared" si="98"/>
        <v>541597.51656920009</v>
      </c>
      <c r="BQ323" s="197">
        <f t="shared" si="98"/>
        <v>516637.69435240002</v>
      </c>
      <c r="BR323" s="197">
        <f t="shared" si="98"/>
        <v>540840.3634112</v>
      </c>
      <c r="BS323" s="197">
        <f t="shared" ref="BS323:BU323" si="99">BS309</f>
        <v>538594.59238599997</v>
      </c>
      <c r="BT323" s="197">
        <f t="shared" si="99"/>
        <v>566047.45472399995</v>
      </c>
      <c r="BU323" s="197">
        <f t="shared" si="99"/>
        <v>521876.55443319998</v>
      </c>
    </row>
    <row r="324" spans="2:73">
      <c r="B324" s="163"/>
    </row>
    <row r="325" spans="2:73" ht="13" customHeight="1">
      <c r="B325" s="362" t="s">
        <v>227</v>
      </c>
      <c r="C325" s="362"/>
      <c r="D325" s="362"/>
      <c r="BA325" s="363"/>
      <c r="BM325" s="363"/>
    </row>
    <row r="326" spans="2:73" ht="14.5">
      <c r="B326" s="14" t="s">
        <v>228</v>
      </c>
    </row>
    <row r="327" spans="2:73" ht="14.5">
      <c r="B327" s="14" t="s">
        <v>229</v>
      </c>
    </row>
  </sheetData>
  <mergeCells count="1">
    <mergeCell ref="B3:D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D80-C908-4C28-806B-1E8BF4EB1460}">
  <dimension ref="A5:EI52"/>
  <sheetViews>
    <sheetView showGridLines="0" zoomScaleNormal="100" workbookViewId="0">
      <pane xSplit="2" topLeftCell="BQ1" activePane="topRight" state="frozen"/>
      <selection pane="topRight" activeCell="B5" sqref="B5"/>
    </sheetView>
  </sheetViews>
  <sheetFormatPr defaultRowHeight="14.5"/>
  <cols>
    <col min="1" max="1" width="3.7265625" style="61" customWidth="1"/>
    <col min="2" max="2" width="40.7265625" style="61" bestFit="1" customWidth="1"/>
    <col min="3" max="3" width="1.26953125" style="61" customWidth="1"/>
    <col min="4" max="5" width="6.08984375" style="61" bestFit="1" customWidth="1"/>
    <col min="6" max="6" width="6.81640625" style="61" bestFit="1" customWidth="1"/>
    <col min="7" max="7" width="6.26953125" style="61" bestFit="1" customWidth="1"/>
    <col min="8" max="8" width="6.6328125" style="61" bestFit="1" customWidth="1"/>
    <col min="9" max="9" width="6.08984375" style="61" bestFit="1" customWidth="1"/>
    <col min="10" max="10" width="5.54296875" style="61" bestFit="1" customWidth="1"/>
    <col min="11" max="11" width="6.6328125" style="61" bestFit="1" customWidth="1"/>
    <col min="12" max="12" width="6.08984375" style="61" bestFit="1" customWidth="1"/>
    <col min="13" max="13" width="6.26953125" style="61" bestFit="1" customWidth="1"/>
    <col min="14" max="14" width="6.6328125" style="61" bestFit="1" customWidth="1"/>
    <col min="15" max="15" width="6.54296875" style="61" bestFit="1" customWidth="1"/>
    <col min="16" max="17" width="6.08984375" style="61" bestFit="1" customWidth="1"/>
    <col min="18" max="18" width="6.81640625" style="61" bestFit="1" customWidth="1"/>
    <col min="19" max="19" width="6.26953125" style="61" bestFit="1" customWidth="1"/>
    <col min="20" max="20" width="6.6328125" style="61" bestFit="1" customWidth="1"/>
    <col min="21" max="21" width="6.08984375" style="61" bestFit="1" customWidth="1"/>
    <col min="22" max="22" width="5.54296875" style="61" bestFit="1" customWidth="1"/>
    <col min="23" max="23" width="6.6328125" style="61" bestFit="1" customWidth="1"/>
    <col min="24" max="24" width="6.08984375" style="61" bestFit="1" customWidth="1"/>
    <col min="25" max="25" width="6.26953125" style="61" bestFit="1" customWidth="1"/>
    <col min="26" max="26" width="6.6328125" style="61" bestFit="1" customWidth="1"/>
    <col min="27" max="27" width="6.54296875" style="61" bestFit="1" customWidth="1"/>
    <col min="28" max="29" width="6.08984375" style="61" bestFit="1" customWidth="1"/>
    <col min="30" max="30" width="6.81640625" style="61" bestFit="1" customWidth="1"/>
    <col min="31" max="31" width="6.26953125" style="61" bestFit="1" customWidth="1"/>
    <col min="32" max="32" width="6.6328125" style="61" bestFit="1" customWidth="1"/>
    <col min="33" max="33" width="6.08984375" style="61" bestFit="1" customWidth="1"/>
    <col min="34" max="34" width="5.54296875" style="61" bestFit="1" customWidth="1"/>
    <col min="35" max="35" width="6.6328125" style="61" bestFit="1" customWidth="1"/>
    <col min="36" max="36" width="6.08984375" style="61" bestFit="1" customWidth="1"/>
    <col min="37" max="37" width="6.26953125" style="61" bestFit="1" customWidth="1"/>
    <col min="38" max="38" width="6.6328125" style="61" bestFit="1" customWidth="1"/>
    <col min="39" max="39" width="6.54296875" style="61" bestFit="1" customWidth="1"/>
    <col min="40" max="70" width="8.7265625" style="61" bestFit="1" customWidth="1"/>
    <col min="71" max="16384" width="8.7265625" style="61"/>
  </cols>
  <sheetData>
    <row r="5" spans="1:139" ht="21">
      <c r="B5" s="160" t="s">
        <v>141</v>
      </c>
      <c r="D5" s="161">
        <v>43466</v>
      </c>
      <c r="E5" s="161">
        <v>43524</v>
      </c>
      <c r="F5" s="161">
        <v>43555</v>
      </c>
      <c r="G5" s="161">
        <v>43585</v>
      </c>
      <c r="H5" s="161">
        <v>43616</v>
      </c>
      <c r="I5" s="161">
        <v>43646</v>
      </c>
      <c r="J5" s="161">
        <v>43677</v>
      </c>
      <c r="K5" s="161">
        <v>43708</v>
      </c>
      <c r="L5" s="161">
        <v>43738</v>
      </c>
      <c r="M5" s="161">
        <v>43769</v>
      </c>
      <c r="N5" s="161">
        <v>43799</v>
      </c>
      <c r="O5" s="161">
        <v>43830</v>
      </c>
      <c r="P5" s="161">
        <v>43861</v>
      </c>
      <c r="Q5" s="161">
        <v>43890</v>
      </c>
      <c r="R5" s="161">
        <v>43921</v>
      </c>
      <c r="S5" s="161">
        <v>43951</v>
      </c>
      <c r="T5" s="161">
        <v>43982</v>
      </c>
      <c r="U5" s="161">
        <v>44012</v>
      </c>
      <c r="V5" s="161">
        <v>44043</v>
      </c>
      <c r="W5" s="161">
        <v>44074</v>
      </c>
      <c r="X5" s="161">
        <v>44104</v>
      </c>
      <c r="Y5" s="161">
        <v>44135</v>
      </c>
      <c r="Z5" s="161">
        <v>44165</v>
      </c>
      <c r="AA5" s="161">
        <v>44196</v>
      </c>
      <c r="AB5" s="161">
        <v>44227</v>
      </c>
      <c r="AC5" s="161">
        <v>44255</v>
      </c>
      <c r="AD5" s="161">
        <v>44286</v>
      </c>
      <c r="AE5" s="161">
        <v>44316</v>
      </c>
      <c r="AF5" s="161">
        <v>44347</v>
      </c>
      <c r="AG5" s="161">
        <v>44377</v>
      </c>
      <c r="AH5" s="161">
        <v>44408</v>
      </c>
      <c r="AI5" s="161">
        <v>44439</v>
      </c>
      <c r="AJ5" s="161">
        <v>44469</v>
      </c>
      <c r="AK5" s="161">
        <v>44500</v>
      </c>
      <c r="AL5" s="161">
        <v>44530</v>
      </c>
      <c r="AM5" s="161">
        <v>44561</v>
      </c>
      <c r="AN5" s="161">
        <v>44592</v>
      </c>
      <c r="AO5" s="161">
        <v>44620</v>
      </c>
      <c r="AP5" s="161">
        <v>44651</v>
      </c>
      <c r="AQ5" s="161">
        <v>44681</v>
      </c>
      <c r="AR5" s="161">
        <v>44712</v>
      </c>
      <c r="AS5" s="161">
        <v>44742</v>
      </c>
      <c r="AT5" s="161">
        <v>44773</v>
      </c>
      <c r="AU5" s="161">
        <v>44804</v>
      </c>
      <c r="AV5" s="161">
        <v>44834</v>
      </c>
      <c r="AW5" s="161">
        <v>44865</v>
      </c>
      <c r="AX5" s="161">
        <v>44895</v>
      </c>
      <c r="AY5" s="161">
        <v>44926</v>
      </c>
      <c r="AZ5" s="161">
        <v>44957</v>
      </c>
      <c r="BA5" s="161">
        <v>44985</v>
      </c>
      <c r="BB5" s="161">
        <v>45016</v>
      </c>
      <c r="BC5" s="161">
        <v>45046</v>
      </c>
      <c r="BD5" s="161">
        <v>45077</v>
      </c>
      <c r="BE5" s="161">
        <v>45107</v>
      </c>
      <c r="BF5" s="161">
        <v>45138</v>
      </c>
      <c r="BG5" s="161">
        <v>45169</v>
      </c>
      <c r="BH5" s="161">
        <v>45199</v>
      </c>
      <c r="BI5" s="161">
        <v>45230</v>
      </c>
      <c r="BJ5" s="161">
        <v>45260</v>
      </c>
      <c r="BK5" s="161">
        <v>45291</v>
      </c>
      <c r="BL5" s="161">
        <v>45322</v>
      </c>
      <c r="BM5" s="161">
        <v>45351</v>
      </c>
      <c r="BN5" s="161">
        <v>45382</v>
      </c>
      <c r="BO5" s="161">
        <v>45412</v>
      </c>
      <c r="BP5" s="161">
        <v>45443</v>
      </c>
      <c r="BQ5" s="161">
        <v>45473</v>
      </c>
      <c r="BR5" s="161">
        <v>45504</v>
      </c>
      <c r="BS5" s="161">
        <v>45535</v>
      </c>
      <c r="BT5" s="161">
        <v>45565</v>
      </c>
    </row>
    <row r="6" spans="1:139" s="198" customFormat="1">
      <c r="A6" s="61"/>
      <c r="AJ6" s="69"/>
    </row>
    <row r="7" spans="1:139" s="198" customFormat="1">
      <c r="A7" s="61"/>
      <c r="B7" s="199" t="s">
        <v>142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</row>
    <row r="8" spans="1:139" s="198" customFormat="1">
      <c r="A8" s="61"/>
      <c r="B8" s="201"/>
    </row>
    <row r="9" spans="1:139" s="198" customFormat="1">
      <c r="A9" s="61"/>
      <c r="B9" s="190" t="s">
        <v>230</v>
      </c>
      <c r="D9" s="187">
        <v>0</v>
      </c>
      <c r="E9" s="187">
        <v>0</v>
      </c>
      <c r="F9" s="187">
        <v>0</v>
      </c>
      <c r="G9" s="187">
        <v>0</v>
      </c>
      <c r="H9" s="187">
        <v>0</v>
      </c>
      <c r="I9" s="187">
        <v>0</v>
      </c>
      <c r="J9" s="187">
        <v>0</v>
      </c>
      <c r="K9" s="187">
        <v>0</v>
      </c>
      <c r="L9" s="187">
        <v>0</v>
      </c>
      <c r="M9" s="187">
        <v>0</v>
      </c>
      <c r="N9" s="187">
        <v>0</v>
      </c>
      <c r="O9" s="187">
        <v>0</v>
      </c>
      <c r="P9" s="187">
        <v>0</v>
      </c>
      <c r="Q9" s="187">
        <v>0</v>
      </c>
      <c r="R9" s="187">
        <v>0</v>
      </c>
      <c r="S9" s="187">
        <v>0</v>
      </c>
      <c r="T9" s="187">
        <v>0</v>
      </c>
      <c r="U9" s="187">
        <v>0</v>
      </c>
      <c r="V9" s="187">
        <v>0</v>
      </c>
      <c r="W9" s="187">
        <v>0</v>
      </c>
      <c r="X9" s="187">
        <v>0</v>
      </c>
      <c r="Y9" s="187">
        <v>0</v>
      </c>
      <c r="Z9" s="187">
        <v>0</v>
      </c>
      <c r="AA9" s="187">
        <v>0</v>
      </c>
      <c r="AB9" s="187">
        <v>0</v>
      </c>
      <c r="AC9" s="187">
        <v>0</v>
      </c>
      <c r="AD9" s="187">
        <v>0</v>
      </c>
      <c r="AE9" s="187">
        <v>0</v>
      </c>
      <c r="AF9" s="187">
        <v>0</v>
      </c>
      <c r="AG9" s="187">
        <v>0</v>
      </c>
      <c r="AH9" s="187">
        <v>0</v>
      </c>
      <c r="AI9" s="187">
        <v>0</v>
      </c>
      <c r="AJ9" s="187">
        <v>0</v>
      </c>
      <c r="AK9" s="187">
        <v>0</v>
      </c>
      <c r="AL9" s="187">
        <v>0</v>
      </c>
      <c r="AM9" s="187">
        <v>0</v>
      </c>
      <c r="AN9" s="187">
        <v>-101240.85177100002</v>
      </c>
      <c r="AO9" s="187">
        <v>-101685.41359700002</v>
      </c>
      <c r="AP9" s="187">
        <v>-101940.090449</v>
      </c>
      <c r="AQ9" s="187">
        <v>-102969.74754500001</v>
      </c>
      <c r="AR9" s="187">
        <v>-104637.90894000001</v>
      </c>
      <c r="AS9" s="187">
        <v>-105747.089609</v>
      </c>
      <c r="AT9" s="187">
        <v>-106244.10833200002</v>
      </c>
      <c r="AU9" s="187">
        <v>-106956.004416</v>
      </c>
      <c r="AV9" s="187">
        <v>-106228.69930700002</v>
      </c>
      <c r="AW9" s="187">
        <v>-33101.646779999995</v>
      </c>
      <c r="AX9" s="187">
        <v>-33027.294523000004</v>
      </c>
      <c r="AY9" s="187">
        <v>-33222.181320999996</v>
      </c>
      <c r="AZ9" s="187">
        <v>-33358.378975000007</v>
      </c>
      <c r="BA9" s="187">
        <v>-33565.190248999999</v>
      </c>
      <c r="BB9" s="187">
        <v>-33743.071659000001</v>
      </c>
      <c r="BC9" s="187">
        <v>-34026.510424</v>
      </c>
      <c r="BD9" s="187">
        <v>-34268.109876000002</v>
      </c>
      <c r="BE9" s="187">
        <v>-34477.150485999999</v>
      </c>
      <c r="BF9" s="187">
        <v>-34556.422074000002</v>
      </c>
      <c r="BG9" s="187">
        <v>-34528.788338999999</v>
      </c>
      <c r="BH9" s="187">
        <v>-34570.212526000003</v>
      </c>
      <c r="BI9" s="187">
        <v>-34649.743374000005</v>
      </c>
      <c r="BJ9" s="187">
        <v>-34739.850377999996</v>
      </c>
      <c r="BK9" s="187">
        <v>-5316.5751469999996</v>
      </c>
      <c r="BL9" s="187">
        <v>-5327.6237459999993</v>
      </c>
      <c r="BM9" s="187">
        <v>-4899.0033549999998</v>
      </c>
      <c r="BN9" s="187">
        <v>-4490.236774</v>
      </c>
      <c r="BO9" s="187">
        <v>-4068.7613589999996</v>
      </c>
      <c r="BP9" s="187">
        <v>-3656.2030210000003</v>
      </c>
      <c r="BQ9" s="187">
        <v>-3212.659013</v>
      </c>
      <c r="BR9" s="187">
        <v>-2771.3916489999997</v>
      </c>
      <c r="BS9" s="187">
        <v>-2326.183047</v>
      </c>
      <c r="BT9" s="187">
        <v>-1869.7365770000001</v>
      </c>
    </row>
    <row r="10" spans="1:139" s="198" customFormat="1">
      <c r="A10" s="61"/>
      <c r="B10" s="190" t="s">
        <v>231</v>
      </c>
      <c r="D10" s="187">
        <v>0</v>
      </c>
      <c r="E10" s="187">
        <v>0</v>
      </c>
      <c r="F10" s="187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>
        <v>0</v>
      </c>
      <c r="P10" s="187">
        <v>0</v>
      </c>
      <c r="Q10" s="187">
        <v>0</v>
      </c>
      <c r="R10" s="187">
        <v>0</v>
      </c>
      <c r="S10" s="187">
        <v>0</v>
      </c>
      <c r="T10" s="187">
        <v>0</v>
      </c>
      <c r="U10" s="187">
        <v>0</v>
      </c>
      <c r="V10" s="187">
        <v>0</v>
      </c>
      <c r="W10" s="187">
        <v>0</v>
      </c>
      <c r="X10" s="187">
        <v>0</v>
      </c>
      <c r="Y10" s="187">
        <v>0</v>
      </c>
      <c r="Z10" s="187">
        <v>0</v>
      </c>
      <c r="AA10" s="187">
        <v>0</v>
      </c>
      <c r="AB10" s="187">
        <v>0</v>
      </c>
      <c r="AC10" s="187">
        <v>0</v>
      </c>
      <c r="AD10" s="187">
        <v>0</v>
      </c>
      <c r="AE10" s="187">
        <v>0</v>
      </c>
      <c r="AF10" s="187">
        <v>0</v>
      </c>
      <c r="AG10" s="187">
        <v>0</v>
      </c>
      <c r="AH10" s="187">
        <v>0</v>
      </c>
      <c r="AI10" s="187">
        <v>0</v>
      </c>
      <c r="AJ10" s="187">
        <v>0</v>
      </c>
      <c r="AK10" s="187">
        <v>0</v>
      </c>
      <c r="AL10" s="187">
        <v>0</v>
      </c>
      <c r="AM10" s="187">
        <v>0</v>
      </c>
      <c r="AN10" s="187">
        <v>-151861.27765650005</v>
      </c>
      <c r="AO10" s="187">
        <v>-152770.96820100001</v>
      </c>
      <c r="AP10" s="187">
        <v>-153397.14273300002</v>
      </c>
      <c r="AQ10" s="187">
        <v>-154821.54941549996</v>
      </c>
      <c r="AR10" s="187">
        <v>-157329.73592550002</v>
      </c>
      <c r="AS10" s="187">
        <v>-158997.45944549999</v>
      </c>
      <c r="AT10" s="187">
        <v>-159744.758634</v>
      </c>
      <c r="AU10" s="187">
        <v>-160815.1395705</v>
      </c>
      <c r="AV10" s="187">
        <v>-159721.5901875</v>
      </c>
      <c r="AW10" s="187">
        <v>-158685.0849015</v>
      </c>
      <c r="AX10" s="187">
        <v>-159621.45067649998</v>
      </c>
      <c r="AY10" s="187">
        <v>-160275.8347755</v>
      </c>
      <c r="AZ10" s="187">
        <v>-161269.49366250003</v>
      </c>
      <c r="BA10" s="187">
        <v>-162124.15424549999</v>
      </c>
      <c r="BB10" s="187">
        <v>-163485.98254950001</v>
      </c>
      <c r="BC10" s="187">
        <v>-164646.786975</v>
      </c>
      <c r="BD10" s="187">
        <v>-165651.15707250003</v>
      </c>
      <c r="BE10" s="187">
        <v>-166032.03049500001</v>
      </c>
      <c r="BF10" s="187">
        <v>-165899.25966000001</v>
      </c>
      <c r="BG10" s="187">
        <v>-166098.28900049999</v>
      </c>
      <c r="BH10" s="187">
        <v>-166480.40807999999</v>
      </c>
      <c r="BI10" s="187">
        <v>-166913.34204599998</v>
      </c>
      <c r="BJ10" s="187">
        <v>-167313.8940075</v>
      </c>
      <c r="BK10" s="187">
        <v>-110630.1789915</v>
      </c>
      <c r="BL10" s="187">
        <v>-110230.4767005</v>
      </c>
      <c r="BM10" s="187">
        <v>-109549.88531700002</v>
      </c>
      <c r="BN10" s="187">
        <v>-109128.0218895</v>
      </c>
      <c r="BO10" s="187">
        <v>-109147.09505549999</v>
      </c>
      <c r="BP10" s="187">
        <v>-108433.61953499999</v>
      </c>
      <c r="BQ10" s="187">
        <v>-107955.15225</v>
      </c>
      <c r="BR10" s="187">
        <v>-107558.46288000001</v>
      </c>
      <c r="BS10" s="187">
        <v>-106889.373504</v>
      </c>
      <c r="BT10" s="187">
        <v>-106398.129135</v>
      </c>
    </row>
    <row r="11" spans="1:139" s="198" customFormat="1">
      <c r="A11" s="61"/>
      <c r="B11" s="190"/>
    </row>
    <row r="12" spans="1:139" s="198" customFormat="1">
      <c r="A12" s="61"/>
      <c r="B12" s="201" t="s">
        <v>171</v>
      </c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v>0</v>
      </c>
      <c r="T12" s="198">
        <v>0</v>
      </c>
      <c r="U12" s="198">
        <v>0</v>
      </c>
      <c r="V12" s="198">
        <v>0</v>
      </c>
      <c r="W12" s="198">
        <v>0</v>
      </c>
      <c r="X12" s="198">
        <v>0</v>
      </c>
      <c r="Y12" s="198">
        <v>0</v>
      </c>
      <c r="Z12" s="198">
        <v>0</v>
      </c>
      <c r="AA12" s="198">
        <v>0</v>
      </c>
      <c r="AB12" s="198">
        <v>0</v>
      </c>
      <c r="AC12" s="198">
        <v>0</v>
      </c>
      <c r="AD12" s="198">
        <v>0</v>
      </c>
      <c r="AE12" s="198">
        <v>0</v>
      </c>
      <c r="AF12" s="198">
        <v>0</v>
      </c>
      <c r="AG12" s="198">
        <v>0</v>
      </c>
      <c r="AH12" s="198">
        <v>0</v>
      </c>
      <c r="AI12" s="198">
        <v>0</v>
      </c>
      <c r="AJ12" s="198">
        <v>0</v>
      </c>
      <c r="AK12" s="198">
        <v>0</v>
      </c>
      <c r="AL12" s="198">
        <v>0</v>
      </c>
      <c r="AM12" s="183">
        <v>0</v>
      </c>
      <c r="AN12" s="183">
        <v>-253102.12942750007</v>
      </c>
      <c r="AO12" s="183">
        <v>-254456.38179800002</v>
      </c>
      <c r="AP12" s="183">
        <v>-255337.233182</v>
      </c>
      <c r="AQ12" s="183">
        <v>-257791.29696049995</v>
      </c>
      <c r="AR12" s="183">
        <v>-261967.64486550004</v>
      </c>
      <c r="AS12" s="183">
        <v>-264744.54905450001</v>
      </c>
      <c r="AT12" s="183">
        <v>-265988.866966</v>
      </c>
      <c r="AU12" s="183">
        <v>-267771.14398649998</v>
      </c>
      <c r="AV12" s="183">
        <v>-265950.28949450003</v>
      </c>
      <c r="AW12" s="183">
        <v>-191786.73168149998</v>
      </c>
      <c r="AX12" s="183">
        <v>-192648.7451995</v>
      </c>
      <c r="AY12" s="183">
        <v>-193498.01609649998</v>
      </c>
      <c r="AZ12" s="183">
        <v>-194627.87263750003</v>
      </c>
      <c r="BA12" s="183">
        <v>-195689.34449449999</v>
      </c>
      <c r="BB12" s="183">
        <v>-197229.05420850002</v>
      </c>
      <c r="BC12" s="183">
        <v>-198673.297399</v>
      </c>
      <c r="BD12" s="183">
        <v>-199919.26694850004</v>
      </c>
      <c r="BE12" s="183">
        <v>-200509.18098100001</v>
      </c>
      <c r="BF12" s="183">
        <v>-200455.68173400001</v>
      </c>
      <c r="BG12" s="183">
        <v>-200627.07733949999</v>
      </c>
      <c r="BH12" s="183">
        <v>-201050.62060600001</v>
      </c>
      <c r="BI12" s="183">
        <v>-201563.08541999999</v>
      </c>
      <c r="BJ12" s="183">
        <v>-202053.7443855</v>
      </c>
      <c r="BK12" s="183">
        <v>-115946.75413849999</v>
      </c>
      <c r="BL12" s="183">
        <v>-115558.1004465</v>
      </c>
      <c r="BM12" s="183">
        <v>-114448.88867200002</v>
      </c>
      <c r="BN12" s="183">
        <v>-113618.2586635</v>
      </c>
      <c r="BO12" s="183">
        <v>-113215.85641449998</v>
      </c>
      <c r="BP12" s="183">
        <v>-112089.82255599998</v>
      </c>
      <c r="BQ12" s="183">
        <v>-111167.811263</v>
      </c>
      <c r="BR12" s="183">
        <v>-110329.854529</v>
      </c>
      <c r="BS12" s="183">
        <v>-109215.556551</v>
      </c>
      <c r="BT12" s="183">
        <v>-108267.865712</v>
      </c>
    </row>
    <row r="13" spans="1:139" s="198" customFormat="1">
      <c r="A13" s="61"/>
      <c r="B13" s="220" t="s">
        <v>172</v>
      </c>
    </row>
    <row r="14" spans="1:139" s="198" customFormat="1">
      <c r="A14" s="61"/>
      <c r="B14" s="201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</row>
    <row r="15" spans="1:139" s="198" customFormat="1">
      <c r="A15" s="61"/>
      <c r="B15" s="190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F15" s="190"/>
      <c r="BL15" s="190"/>
    </row>
    <row r="16" spans="1:139" s="198" customFormat="1">
      <c r="A16" s="61"/>
      <c r="B16" s="190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F16" s="194"/>
      <c r="BG16" s="14"/>
      <c r="BL16" s="190"/>
    </row>
    <row r="17" spans="1:77" s="198" customFormat="1">
      <c r="A17" s="61"/>
      <c r="B17" s="190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</row>
    <row r="18" spans="1:77" s="198" customFormat="1">
      <c r="A18" s="61"/>
      <c r="B18" s="190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F18" s="190"/>
      <c r="BL18" s="190"/>
    </row>
    <row r="19" spans="1:77" s="198" customFormat="1">
      <c r="A19" s="61"/>
      <c r="B19" s="190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F19" s="190"/>
      <c r="BL19" s="190"/>
    </row>
    <row r="20" spans="1:77" s="198" customFormat="1">
      <c r="A20" s="61"/>
      <c r="B20" s="190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F20" s="190"/>
      <c r="BL20" s="190"/>
    </row>
    <row r="21" spans="1:77" s="198" customFormat="1">
      <c r="A21" s="61"/>
      <c r="B21" s="190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F21" s="190"/>
      <c r="BL21" s="190"/>
    </row>
    <row r="22" spans="1:77" s="198" customFormat="1">
      <c r="A22" s="61"/>
      <c r="B22" s="190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F22" s="190"/>
      <c r="BL22" s="190"/>
    </row>
    <row r="23" spans="1:77" s="198" customFormat="1">
      <c r="A23" s="61"/>
      <c r="B23" s="190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F23" s="190"/>
      <c r="BL23" s="190"/>
    </row>
    <row r="24" spans="1:77" s="198" customFormat="1">
      <c r="A24" s="61"/>
    </row>
    <row r="25" spans="1:77" s="198" customFormat="1">
      <c r="A25" s="61"/>
      <c r="B25" s="201"/>
    </row>
    <row r="26" spans="1:77" s="198" customFormat="1">
      <c r="A26" s="61"/>
    </row>
    <row r="27" spans="1:77" s="198" customFormat="1">
      <c r="A27" s="61"/>
      <c r="B27" s="190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</row>
    <row r="28" spans="1:77" s="198" customFormat="1">
      <c r="A28" s="61"/>
      <c r="B28" s="190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</row>
    <row r="29" spans="1:77" s="198" customFormat="1">
      <c r="A29" s="61"/>
      <c r="B29" s="190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</row>
    <row r="30" spans="1:77" s="198" customFormat="1">
      <c r="A30" s="61"/>
      <c r="B30" s="190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</row>
    <row r="31" spans="1:77" s="198" customFormat="1">
      <c r="A31" s="61"/>
      <c r="B31" s="190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</row>
    <row r="32" spans="1:77" s="198" customFormat="1">
      <c r="A32" s="61"/>
      <c r="B32" s="190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</row>
    <row r="33" spans="1:55" s="198" customFormat="1">
      <c r="A33" s="61"/>
      <c r="B33" s="190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</row>
    <row r="34" spans="1:55" s="198" customFormat="1">
      <c r="A34" s="61"/>
      <c r="B34" s="190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</row>
    <row r="35" spans="1:55" s="198" customFormat="1">
      <c r="A35" s="61"/>
      <c r="B35" s="190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</row>
    <row r="36" spans="1:55" s="198" customFormat="1">
      <c r="A36" s="61"/>
      <c r="B36" s="190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</row>
    <row r="37" spans="1:55" s="198" customFormat="1">
      <c r="A37" s="61"/>
      <c r="BB37" s="69"/>
    </row>
    <row r="38" spans="1:55" s="198" customFormat="1">
      <c r="A38" s="61"/>
      <c r="B38" s="201"/>
    </row>
    <row r="39" spans="1:55" s="198" customFormat="1">
      <c r="A39" s="61"/>
      <c r="B39" s="201"/>
    </row>
    <row r="40" spans="1:55" s="198" customFormat="1">
      <c r="A40" s="61"/>
      <c r="B40" s="190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</row>
    <row r="41" spans="1:55" s="198" customFormat="1">
      <c r="A41" s="61"/>
      <c r="B41" s="190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</row>
    <row r="42" spans="1:55" s="198" customFormat="1">
      <c r="A42" s="61"/>
      <c r="B42" s="190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</row>
    <row r="43" spans="1:55" s="198" customFormat="1">
      <c r="A43" s="61"/>
      <c r="B43" s="190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</row>
    <row r="44" spans="1:55" s="198" customFormat="1">
      <c r="A44" s="61"/>
      <c r="B44" s="190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</row>
    <row r="45" spans="1:55" s="198" customFormat="1">
      <c r="A45" s="61"/>
      <c r="B45" s="190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</row>
    <row r="46" spans="1:55" s="198" customFormat="1">
      <c r="A46" s="61"/>
      <c r="B46" s="190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</row>
    <row r="47" spans="1:55" s="198" customFormat="1">
      <c r="A47" s="61"/>
      <c r="B47" s="190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</row>
    <row r="48" spans="1:55" s="198" customFormat="1">
      <c r="A48" s="61"/>
      <c r="B48" s="190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</row>
    <row r="49" spans="1:55" s="198" customFormat="1">
      <c r="A49" s="61"/>
      <c r="B49" s="190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</row>
    <row r="50" spans="1:55" s="198" customFormat="1">
      <c r="A50" s="61"/>
    </row>
    <row r="51" spans="1:55">
      <c r="AM51" s="202"/>
    </row>
    <row r="52" spans="1:55">
      <c r="AL52" s="202"/>
      <c r="AM52" s="202"/>
      <c r="AN52" s="202"/>
      <c r="AO52" s="202"/>
      <c r="AP52" s="202"/>
      <c r="AQ52" s="202"/>
      <c r="AR52" s="202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475F-6246-4A57-BE3F-D593833B60CF}">
  <dimension ref="A3:BF51"/>
  <sheetViews>
    <sheetView showGridLines="0" zoomScaleNormal="100" workbookViewId="0">
      <selection activeCell="D5" sqref="D5"/>
    </sheetView>
  </sheetViews>
  <sheetFormatPr defaultRowHeight="14.5"/>
  <cols>
    <col min="1" max="1" width="6" customWidth="1"/>
    <col min="2" max="2" width="32.36328125" bestFit="1" customWidth="1"/>
    <col min="3" max="3" width="12.36328125" customWidth="1"/>
    <col min="4" max="4" width="74.81640625" bestFit="1" customWidth="1"/>
    <col min="6" max="6" width="1.36328125" bestFit="1" customWidth="1"/>
    <col min="53" max="53" width="5.453125" bestFit="1" customWidth="1"/>
    <col min="54" max="54" width="6.08984375" bestFit="1" customWidth="1"/>
  </cols>
  <sheetData>
    <row r="3" spans="2:58">
      <c r="F3" t="s">
        <v>117</v>
      </c>
    </row>
    <row r="4" spans="2:58">
      <c r="I4" s="61"/>
      <c r="J4" s="61"/>
      <c r="K4" s="61"/>
      <c r="L4" s="61"/>
      <c r="M4" s="61"/>
      <c r="N4" s="61"/>
    </row>
    <row r="5" spans="2:58" ht="23.5">
      <c r="C5" s="10" t="s">
        <v>179</v>
      </c>
      <c r="D5" s="10"/>
      <c r="E5" s="10"/>
    </row>
    <row r="6" spans="2:58" ht="23.5">
      <c r="D6" s="10"/>
      <c r="E6" s="10"/>
    </row>
    <row r="7" spans="2:58" ht="23.5">
      <c r="D7" s="10"/>
      <c r="E7" s="10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2:58" s="18" customFormat="1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203">
        <v>44958</v>
      </c>
      <c r="BB8" s="203">
        <v>44986</v>
      </c>
      <c r="BC8" s="17"/>
      <c r="BD8" s="17"/>
      <c r="BE8" s="17"/>
      <c r="BF8" s="17"/>
    </row>
    <row r="9" spans="2:58">
      <c r="B9" s="204" t="s">
        <v>143</v>
      </c>
      <c r="C9" s="205"/>
      <c r="D9" s="205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5"/>
      <c r="P9" s="20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</row>
    <row r="10" spans="2:58">
      <c r="B10" s="207"/>
      <c r="C10" s="207"/>
      <c r="D10" s="207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07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</row>
    <row r="11" spans="2:58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</row>
    <row r="12" spans="2:58">
      <c r="B12" s="208" t="s">
        <v>144</v>
      </c>
      <c r="C12" s="14"/>
      <c r="D12" s="365" t="s">
        <v>145</v>
      </c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</row>
    <row r="13" spans="2:58">
      <c r="B13" s="209"/>
      <c r="C13" s="14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</row>
    <row r="14" spans="2:58">
      <c r="B14" s="209"/>
      <c r="C14" s="14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</row>
    <row r="15" spans="2:58" ht="14.5" customHeight="1">
      <c r="B15" s="208" t="s">
        <v>146</v>
      </c>
      <c r="C15" s="14"/>
      <c r="D15" s="365" t="s">
        <v>147</v>
      </c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210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</row>
    <row r="16" spans="2:58">
      <c r="B16" s="208"/>
      <c r="C16" s="14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210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</row>
    <row r="17" spans="1:58">
      <c r="B17" s="208"/>
      <c r="C17" s="14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210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</row>
    <row r="18" spans="1:58">
      <c r="B18" s="208" t="s">
        <v>181</v>
      </c>
      <c r="C18" s="14"/>
      <c r="D18" s="365" t="s">
        <v>182</v>
      </c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</row>
    <row r="19" spans="1:58">
      <c r="B19" s="208"/>
      <c r="C19" s="14"/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</row>
    <row r="20" spans="1:58">
      <c r="B20" s="208"/>
      <c r="C20" s="14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</row>
    <row r="21" spans="1:58">
      <c r="B21" s="208" t="s">
        <v>183</v>
      </c>
      <c r="C21" s="14"/>
      <c r="D21" s="365" t="s">
        <v>184</v>
      </c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210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</row>
    <row r="22" spans="1:58">
      <c r="B22" s="209"/>
      <c r="C22" s="14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228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</row>
    <row r="23" spans="1:58">
      <c r="B23" s="209"/>
      <c r="C23" s="14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210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</row>
    <row r="24" spans="1:58">
      <c r="B24" s="208" t="s">
        <v>148</v>
      </c>
      <c r="C24" s="14"/>
      <c r="D24" s="366" t="s">
        <v>149</v>
      </c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211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</row>
    <row r="25" spans="1:58">
      <c r="B25" s="209"/>
      <c r="C25" s="14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211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</row>
    <row r="26" spans="1:58">
      <c r="B26" s="209"/>
      <c r="C26" s="14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212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</row>
    <row r="27" spans="1:58">
      <c r="B27" s="208" t="s">
        <v>150</v>
      </c>
      <c r="C27" s="14"/>
      <c r="D27" s="211" t="s">
        <v>151</v>
      </c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</row>
    <row r="28" spans="1:58" s="18" customFormat="1">
      <c r="A28"/>
      <c r="B28" s="209"/>
      <c r="C28" s="14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</row>
    <row r="29" spans="1:58">
      <c r="B29" s="209"/>
      <c r="C29" s="14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</row>
    <row r="30" spans="1:58">
      <c r="B30" s="208" t="s">
        <v>152</v>
      </c>
      <c r="C30" s="14"/>
      <c r="D30" s="211" t="s">
        <v>153</v>
      </c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</row>
    <row r="31" spans="1:58" s="18" customFormat="1">
      <c r="A31"/>
      <c r="B31" s="209"/>
      <c r="C31" s="14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>
      <c r="B32" s="209"/>
      <c r="C32" s="14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</row>
    <row r="33" spans="2:58">
      <c r="B33" s="208" t="s">
        <v>154</v>
      </c>
      <c r="C33" s="14"/>
      <c r="D33" s="365" t="s">
        <v>155</v>
      </c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</row>
    <row r="34" spans="2:58">
      <c r="B34" s="209"/>
      <c r="C34" s="14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</row>
    <row r="35" spans="2:58">
      <c r="B35" s="209"/>
      <c r="C35" s="14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</row>
    <row r="36" spans="2:58">
      <c r="B36" s="208" t="s">
        <v>156</v>
      </c>
      <c r="C36" s="14"/>
      <c r="D36" s="365" t="s">
        <v>157</v>
      </c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</row>
    <row r="37" spans="2:58">
      <c r="B37" s="209"/>
      <c r="C37" s="14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</row>
    <row r="38" spans="2:58">
      <c r="B38" s="209"/>
      <c r="C38" s="14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  <c r="Q38" s="365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</row>
    <row r="39" spans="2:58">
      <c r="B39" s="208" t="s">
        <v>158</v>
      </c>
      <c r="C39" s="14"/>
      <c r="D39" s="211" t="s">
        <v>159</v>
      </c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</row>
    <row r="40" spans="2:58">
      <c r="B40" s="209"/>
      <c r="C40" s="14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</row>
    <row r="41" spans="2:58" ht="16">
      <c r="B41" s="213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</row>
    <row r="42" spans="2:58" ht="16">
      <c r="B42" s="215" t="s">
        <v>160</v>
      </c>
      <c r="D42" s="214" t="s">
        <v>161</v>
      </c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</row>
    <row r="43" spans="2:58" ht="16">
      <c r="B43" s="213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</row>
    <row r="44" spans="2:58" ht="16">
      <c r="B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</row>
    <row r="45" spans="2:58" ht="16">
      <c r="B45" s="215" t="s">
        <v>162</v>
      </c>
      <c r="D45" s="214" t="s">
        <v>163</v>
      </c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</row>
    <row r="46" spans="2:58" ht="16">
      <c r="B46" s="213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</row>
    <row r="47" spans="2:58" ht="16">
      <c r="B47" s="213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</row>
    <row r="48" spans="2:58" ht="16">
      <c r="B48" s="215" t="s">
        <v>164</v>
      </c>
      <c r="D48" s="367" t="s">
        <v>165</v>
      </c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</row>
    <row r="49" spans="4:16"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</row>
    <row r="50" spans="4:16"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</row>
    <row r="51" spans="4:16"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</row>
  </sheetData>
  <mergeCells count="10">
    <mergeCell ref="Q36:Q38"/>
    <mergeCell ref="D12:P14"/>
    <mergeCell ref="D24:O26"/>
    <mergeCell ref="D33:P35"/>
    <mergeCell ref="D48:P50"/>
    <mergeCell ref="D36:P38"/>
    <mergeCell ref="D15:O17"/>
    <mergeCell ref="D18:O20"/>
    <mergeCell ref="P18:P20"/>
    <mergeCell ref="D21:O2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Capa</vt:lpstr>
      <vt:lpstr>Resultado do Fundo</vt:lpstr>
      <vt:lpstr>Renda Imobiliária - Ativos</vt:lpstr>
      <vt:lpstr>Fluxo de Caixa - Ativos</vt:lpstr>
      <vt:lpstr>Indicadores Operacionais</vt:lpstr>
      <vt:lpstr>Endividamento</vt:lpstr>
      <vt:lpstr>Glossário</vt:lpstr>
    </vt:vector>
  </TitlesOfParts>
  <Company>Genial Investimentos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Corona - Genial</dc:creator>
  <cp:lastModifiedBy>Raphael Furrier - Genial</cp:lastModifiedBy>
  <dcterms:created xsi:type="dcterms:W3CDTF">2024-04-03T16:55:49Z</dcterms:created>
  <dcterms:modified xsi:type="dcterms:W3CDTF">2024-11-13T18:22:59Z</dcterms:modified>
</cp:coreProperties>
</file>